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384" yWindow="60" windowWidth="22056" windowHeight="8832"/>
  </bookViews>
  <sheets>
    <sheet name="PCB走线及过孔载流能力" sheetId="1" r:id="rId1"/>
  </sheets>
  <calcPr calcId="144525"/>
</workbook>
</file>

<file path=xl/calcChain.xml><?xml version="1.0" encoding="utf-8"?>
<calcChain xmlns="http://schemas.openxmlformats.org/spreadsheetml/2006/main">
  <c r="R30" i="1" l="1"/>
  <c r="R29" i="1"/>
  <c r="R28" i="1"/>
  <c r="R27" i="1"/>
  <c r="R26" i="1"/>
  <c r="R25" i="1"/>
  <c r="R24" i="1"/>
  <c r="R23" i="1"/>
  <c r="R22" i="1"/>
  <c r="Q30" i="1"/>
  <c r="Q29" i="1"/>
  <c r="Q28" i="1"/>
  <c r="Q27" i="1"/>
  <c r="Q26" i="1"/>
  <c r="Q25" i="1"/>
  <c r="Q24" i="1"/>
  <c r="Q23" i="1"/>
  <c r="Q22" i="1"/>
  <c r="P30" i="1"/>
  <c r="P29" i="1"/>
  <c r="P28" i="1"/>
  <c r="P27" i="1"/>
  <c r="P26" i="1"/>
  <c r="P25" i="1"/>
  <c r="P24" i="1"/>
  <c r="P23" i="1"/>
  <c r="P22" i="1"/>
  <c r="R20" i="1" l="1"/>
  <c r="Q20" i="1"/>
  <c r="P20" i="1"/>
  <c r="P19" i="1"/>
  <c r="R18" i="1"/>
  <c r="Q18" i="1"/>
  <c r="P18" i="1"/>
  <c r="P17" i="1"/>
  <c r="R16" i="1"/>
  <c r="Q16" i="1"/>
  <c r="P16" i="1"/>
  <c r="R15" i="1"/>
  <c r="Q15" i="1"/>
  <c r="R14" i="1"/>
  <c r="Q14" i="1"/>
  <c r="P14" i="1"/>
  <c r="R13" i="1"/>
  <c r="Q13" i="1"/>
  <c r="P13" i="1"/>
  <c r="R12" i="1"/>
  <c r="P12" i="1"/>
  <c r="Q19" i="1"/>
  <c r="R17" i="1"/>
  <c r="P15" i="1"/>
  <c r="Q12" i="1"/>
  <c r="R19" i="1"/>
  <c r="Q17" i="1"/>
  <c r="N21" i="1"/>
  <c r="O9" i="1"/>
  <c r="O8" i="1"/>
  <c r="F6" i="1"/>
  <c r="B12" i="1"/>
  <c r="B13" i="1"/>
  <c r="B14" i="1"/>
  <c r="B15" i="1"/>
  <c r="B16" i="1"/>
  <c r="B17" i="1"/>
  <c r="B18" i="1"/>
  <c r="B19" i="1"/>
  <c r="B20" i="1"/>
  <c r="C8" i="1"/>
  <c r="C9" i="1"/>
  <c r="B21" i="1"/>
  <c r="B11" i="1" s="1"/>
  <c r="R21" i="1" l="1"/>
  <c r="R11" i="1" s="1"/>
  <c r="Q21" i="1"/>
  <c r="Q11" i="1" s="1"/>
  <c r="P21" i="1"/>
  <c r="P11" i="1" s="1"/>
  <c r="O26" i="1"/>
  <c r="O16" i="1" s="1"/>
  <c r="O23" i="1"/>
  <c r="O13" i="1" s="1"/>
  <c r="O27" i="1"/>
  <c r="O17" i="1" s="1"/>
  <c r="O25" i="1"/>
  <c r="O15" i="1" s="1"/>
  <c r="O21" i="1"/>
  <c r="O11" i="1" s="1"/>
  <c r="O22" i="1"/>
  <c r="O12" i="1" s="1"/>
  <c r="O28" i="1"/>
  <c r="O18" i="1" s="1"/>
  <c r="O24" i="1"/>
  <c r="O14" i="1" s="1"/>
  <c r="O30" i="1"/>
  <c r="O20" i="1" s="1"/>
  <c r="O29" i="1"/>
  <c r="O19" i="1" s="1"/>
  <c r="N11" i="1"/>
  <c r="C21" i="1"/>
  <c r="C11" i="1" s="1"/>
  <c r="AT101" i="1"/>
  <c r="AT54" i="1"/>
  <c r="AT62" i="1"/>
  <c r="AT70" i="1"/>
  <c r="AT78" i="1"/>
  <c r="AT86" i="1"/>
  <c r="AT94" i="1"/>
  <c r="AT55" i="1"/>
  <c r="AT63" i="1"/>
  <c r="AT71" i="1"/>
  <c r="AT79" i="1"/>
  <c r="AT87" i="1"/>
  <c r="AT95" i="1"/>
  <c r="AT96" i="1"/>
  <c r="AT97" i="1"/>
  <c r="AT64" i="1"/>
  <c r="AT80" i="1"/>
  <c r="AT65" i="1"/>
  <c r="AT89" i="1"/>
  <c r="AT58" i="1"/>
  <c r="AT66" i="1"/>
  <c r="AT74" i="1"/>
  <c r="AT82" i="1"/>
  <c r="AT90" i="1"/>
  <c r="AT98" i="1"/>
  <c r="AT72" i="1"/>
  <c r="AT57" i="1"/>
  <c r="AT81" i="1"/>
  <c r="AT59" i="1"/>
  <c r="AT67" i="1"/>
  <c r="AT75" i="1"/>
  <c r="AT83" i="1"/>
  <c r="AT91" i="1"/>
  <c r="AT99" i="1"/>
  <c r="AT60" i="1"/>
  <c r="AT68" i="1"/>
  <c r="AT76" i="1"/>
  <c r="AT84" i="1"/>
  <c r="AT92" i="1"/>
  <c r="AT100" i="1"/>
  <c r="AT56" i="1"/>
  <c r="AT88" i="1"/>
  <c r="AT73" i="1"/>
  <c r="AT53" i="1"/>
  <c r="AT61" i="1"/>
  <c r="AT69" i="1"/>
  <c r="AT77" i="1"/>
  <c r="AT85" i="1"/>
  <c r="AT93" i="1"/>
  <c r="L30" i="1"/>
  <c r="L20" i="1" s="1"/>
  <c r="H30" i="1"/>
  <c r="H20" i="1" s="1"/>
  <c r="J21" i="1"/>
  <c r="J11" i="1" s="1"/>
  <c r="L24" i="1"/>
  <c r="L14" i="1" s="1"/>
  <c r="D28" i="1"/>
  <c r="D18" i="1" s="1"/>
  <c r="K21" i="1"/>
  <c r="K11" i="1" s="1"/>
  <c r="C25" i="1"/>
  <c r="C15" i="1" s="1"/>
  <c r="K25" i="1"/>
  <c r="K15" i="1" s="1"/>
  <c r="I26" i="1"/>
  <c r="I16" i="1" s="1"/>
  <c r="G27" i="1"/>
  <c r="G17" i="1" s="1"/>
  <c r="E28" i="1"/>
  <c r="E18" i="1" s="1"/>
  <c r="C29" i="1"/>
  <c r="C19" i="1" s="1"/>
  <c r="K29" i="1"/>
  <c r="K19" i="1" s="1"/>
  <c r="I30" i="1"/>
  <c r="I20" i="1" s="1"/>
  <c r="G21" i="1"/>
  <c r="G11" i="1" s="1"/>
  <c r="K23" i="1"/>
  <c r="K13" i="1" s="1"/>
  <c r="I28" i="1"/>
  <c r="I18" i="1" s="1"/>
  <c r="F22" i="1"/>
  <c r="F12" i="1" s="1"/>
  <c r="J24" i="1"/>
  <c r="J14" i="1" s="1"/>
  <c r="L27" i="1"/>
  <c r="L17" i="1" s="1"/>
  <c r="H29" i="1"/>
  <c r="H19" i="1" s="1"/>
  <c r="I21" i="1"/>
  <c r="I11" i="1" s="1"/>
  <c r="E23" i="1"/>
  <c r="E13" i="1" s="1"/>
  <c r="G26" i="1"/>
  <c r="G16" i="1" s="1"/>
  <c r="G30" i="1"/>
  <c r="G20" i="1" s="1"/>
  <c r="D24" i="1"/>
  <c r="D14" i="1" s="1"/>
  <c r="H26" i="1"/>
  <c r="H16" i="1" s="1"/>
  <c r="J29" i="1"/>
  <c r="J19" i="1" s="1"/>
  <c r="E24" i="1"/>
  <c r="E14" i="1" s="1"/>
  <c r="D21" i="1"/>
  <c r="D11" i="1" s="1"/>
  <c r="L21" i="1"/>
  <c r="L11" i="1" s="1"/>
  <c r="J22" i="1"/>
  <c r="J12" i="1" s="1"/>
  <c r="H23" i="1"/>
  <c r="H13" i="1" s="1"/>
  <c r="F24" i="1"/>
  <c r="F14" i="1" s="1"/>
  <c r="D25" i="1"/>
  <c r="D15" i="1" s="1"/>
  <c r="L25" i="1"/>
  <c r="L15" i="1" s="1"/>
  <c r="J26" i="1"/>
  <c r="J16" i="1" s="1"/>
  <c r="H27" i="1"/>
  <c r="H17" i="1" s="1"/>
  <c r="F28" i="1"/>
  <c r="F18" i="1" s="1"/>
  <c r="D29" i="1"/>
  <c r="D19" i="1" s="1"/>
  <c r="L29" i="1"/>
  <c r="L19" i="1" s="1"/>
  <c r="J30" i="1"/>
  <c r="J20" i="1" s="1"/>
  <c r="E22" i="1"/>
  <c r="E12" i="1" s="1"/>
  <c r="I24" i="1"/>
  <c r="I14" i="1" s="1"/>
  <c r="C27" i="1"/>
  <c r="C17" i="1" s="1"/>
  <c r="G29" i="1"/>
  <c r="G19" i="1" s="1"/>
  <c r="H21" i="1"/>
  <c r="H11" i="1" s="1"/>
  <c r="L23" i="1"/>
  <c r="L13" i="1" s="1"/>
  <c r="D27" i="1"/>
  <c r="D17" i="1" s="1"/>
  <c r="J28" i="1"/>
  <c r="J18" i="1" s="1"/>
  <c r="F30" i="1"/>
  <c r="F20" i="1" s="1"/>
  <c r="C24" i="1"/>
  <c r="C14" i="1" s="1"/>
  <c r="E27" i="1"/>
  <c r="E17" i="1" s="1"/>
  <c r="K28" i="1"/>
  <c r="K18" i="1" s="1"/>
  <c r="H22" i="1"/>
  <c r="H12" i="1" s="1"/>
  <c r="F27" i="1"/>
  <c r="F17" i="1" s="1"/>
  <c r="L28" i="1"/>
  <c r="L18" i="1" s="1"/>
  <c r="I22" i="1"/>
  <c r="I12" i="1" s="1"/>
  <c r="E21" i="1"/>
  <c r="E11" i="1" s="1"/>
  <c r="C22" i="1"/>
  <c r="C12" i="1" s="1"/>
  <c r="K22" i="1"/>
  <c r="K12" i="1" s="1"/>
  <c r="I23" i="1"/>
  <c r="I13" i="1" s="1"/>
  <c r="G24" i="1"/>
  <c r="G14" i="1" s="1"/>
  <c r="E25" i="1"/>
  <c r="E15" i="1" s="1"/>
  <c r="C26" i="1"/>
  <c r="C16" i="1" s="1"/>
  <c r="K26" i="1"/>
  <c r="K16" i="1" s="1"/>
  <c r="I27" i="1"/>
  <c r="I17" i="1" s="1"/>
  <c r="G28" i="1"/>
  <c r="G18" i="1" s="1"/>
  <c r="E29" i="1"/>
  <c r="E19" i="1" s="1"/>
  <c r="C30" i="1"/>
  <c r="C20" i="1" s="1"/>
  <c r="K30" i="1"/>
  <c r="K20" i="1" s="1"/>
  <c r="C23" i="1"/>
  <c r="C13" i="1" s="1"/>
  <c r="G25" i="1"/>
  <c r="G15" i="1" s="1"/>
  <c r="E26" i="1"/>
  <c r="E16" i="1" s="1"/>
  <c r="K27" i="1"/>
  <c r="K17" i="1" s="1"/>
  <c r="E30" i="1"/>
  <c r="E20" i="1" s="1"/>
  <c r="D23" i="1"/>
  <c r="D13" i="1" s="1"/>
  <c r="H25" i="1"/>
  <c r="H15" i="1" s="1"/>
  <c r="F26" i="1"/>
  <c r="F16" i="1" s="1"/>
  <c r="G22" i="1"/>
  <c r="G12" i="1" s="1"/>
  <c r="K24" i="1"/>
  <c r="K14" i="1" s="1"/>
  <c r="I25" i="1"/>
  <c r="I15" i="1" s="1"/>
  <c r="C28" i="1"/>
  <c r="C18" i="1" s="1"/>
  <c r="I29" i="1"/>
  <c r="I19" i="1" s="1"/>
  <c r="F23" i="1"/>
  <c r="F13" i="1" s="1"/>
  <c r="J25" i="1"/>
  <c r="J15" i="1" s="1"/>
  <c r="G23" i="1"/>
  <c r="G13" i="1" s="1"/>
  <c r="F21" i="1"/>
  <c r="F11" i="1" s="1"/>
  <c r="D22" i="1"/>
  <c r="D12" i="1" s="1"/>
  <c r="L22" i="1"/>
  <c r="L12" i="1" s="1"/>
  <c r="J23" i="1"/>
  <c r="J13" i="1" s="1"/>
  <c r="H24" i="1"/>
  <c r="H14" i="1" s="1"/>
  <c r="F25" i="1"/>
  <c r="F15" i="1" s="1"/>
  <c r="D26" i="1"/>
  <c r="D16" i="1" s="1"/>
  <c r="L26" i="1"/>
  <c r="L16" i="1" s="1"/>
  <c r="J27" i="1"/>
  <c r="J17" i="1" s="1"/>
  <c r="H28" i="1"/>
  <c r="H18" i="1" s="1"/>
  <c r="F29" i="1"/>
  <c r="F19" i="1" s="1"/>
  <c r="D30" i="1"/>
  <c r="D20" i="1" s="1"/>
</calcChain>
</file>

<file path=xl/sharedStrings.xml><?xml version="1.0" encoding="utf-8"?>
<sst xmlns="http://schemas.openxmlformats.org/spreadsheetml/2006/main" count="37" uniqueCount="32">
  <si>
    <t>厚度（OZ）</t>
    <phoneticPr fontId="1" type="noConversion"/>
  </si>
  <si>
    <t>宽度（mil）</t>
    <phoneticPr fontId="1" type="noConversion"/>
  </si>
  <si>
    <t>1OZ</t>
    <phoneticPr fontId="1" type="noConversion"/>
  </si>
  <si>
    <t>变量</t>
    <phoneticPr fontId="1" type="noConversion"/>
  </si>
  <si>
    <t>变量名</t>
    <phoneticPr fontId="1" type="noConversion"/>
  </si>
  <si>
    <t>说明</t>
    <phoneticPr fontId="1" type="noConversion"/>
  </si>
  <si>
    <t>K</t>
    <phoneticPr fontId="1" type="noConversion"/>
  </si>
  <si>
    <t>温升（℃）</t>
    <phoneticPr fontId="1" type="noConversion"/>
  </si>
  <si>
    <t>铜线/铜皮载流能力（A）</t>
    <phoneticPr fontId="1" type="noConversion"/>
  </si>
  <si>
    <r>
      <t>T</t>
    </r>
    <r>
      <rPr>
        <b/>
        <vertAlign val="superscript"/>
        <sz val="11"/>
        <rFont val="微软雅黑"/>
        <family val="2"/>
        <charset val="134"/>
      </rPr>
      <t>n</t>
    </r>
    <phoneticPr fontId="1" type="noConversion"/>
  </si>
  <si>
    <r>
      <t>A</t>
    </r>
    <r>
      <rPr>
        <b/>
        <vertAlign val="superscript"/>
        <sz val="11"/>
        <rFont val="微软雅黑"/>
        <family val="2"/>
        <charset val="134"/>
      </rPr>
      <t>n</t>
    </r>
    <phoneticPr fontId="1" type="noConversion"/>
  </si>
  <si>
    <t>壁厚（mil）</t>
    <phoneticPr fontId="1" type="noConversion"/>
  </si>
  <si>
    <t>孔径（mil）</t>
    <phoneticPr fontId="1" type="noConversion"/>
  </si>
  <si>
    <t>结构模型</t>
    <phoneticPr fontId="1" type="noConversion"/>
  </si>
  <si>
    <t>线厚
h(OZ)</t>
    <phoneticPr fontId="1" type="noConversion"/>
  </si>
  <si>
    <t>线宽
w(mil)</t>
    <phoneticPr fontId="1" type="noConversion"/>
  </si>
  <si>
    <t>温升
T(℃)</t>
    <phoneticPr fontId="1" type="noConversion"/>
  </si>
  <si>
    <t>走线
结构</t>
    <phoneticPr fontId="1" type="noConversion"/>
  </si>
  <si>
    <t>降额
设计</t>
    <phoneticPr fontId="1" type="noConversion"/>
  </si>
  <si>
    <t>降额
设计</t>
    <phoneticPr fontId="1" type="noConversion"/>
  </si>
  <si>
    <t>温升
T(℃)</t>
    <phoneticPr fontId="1" type="noConversion"/>
  </si>
  <si>
    <t>过孔载流能力（A）</t>
    <phoneticPr fontId="1" type="noConversion"/>
  </si>
  <si>
    <t>表层走线</t>
  </si>
  <si>
    <t>EDA365公益课程活动</t>
    <phoneticPr fontId="1" type="noConversion"/>
  </si>
  <si>
    <t>钻孔孔径
d(mil)</t>
    <phoneticPr fontId="1" type="noConversion"/>
  </si>
  <si>
    <t>孔壁铜厚
t(mil)</t>
    <phoneticPr fontId="1" type="noConversion"/>
  </si>
  <si>
    <t>Designed by Jacky</t>
    <phoneticPr fontId="1" type="noConversion"/>
  </si>
  <si>
    <r>
      <t xml:space="preserve">PCB走线载流阵列计算 </t>
    </r>
    <r>
      <rPr>
        <b/>
        <sz val="14"/>
        <color theme="0" tint="-0.499984740745262"/>
        <rFont val="微软雅黑"/>
        <family val="2"/>
        <charset val="134"/>
      </rPr>
      <t>V1.0</t>
    </r>
    <phoneticPr fontId="1" type="noConversion"/>
  </si>
  <si>
    <r>
      <t xml:space="preserve">过孔载流阵列计算 </t>
    </r>
    <r>
      <rPr>
        <b/>
        <sz val="14"/>
        <color theme="0" tint="-0.499984740745262"/>
        <rFont val="微软雅黑"/>
        <family val="2"/>
        <charset val="134"/>
      </rPr>
      <t>V1.0</t>
    </r>
    <phoneticPr fontId="1" type="noConversion"/>
  </si>
  <si>
    <r>
      <rPr>
        <b/>
        <sz val="12"/>
        <rFont val="微软雅黑"/>
        <family val="2"/>
        <charset val="134"/>
      </rPr>
      <t>参数说明：</t>
    </r>
    <r>
      <rPr>
        <sz val="9"/>
        <rFont val="微软雅黑"/>
        <family val="2"/>
        <charset val="134"/>
      </rPr>
      <t xml:space="preserve">
1、走线结构：PCB内层或表层走线选择，可选表层走线和内层走线，表层散热优于内层，表层载流能力强于内层；
2、线宽：与电流流向垂直的线宽
3、线厚：走线的厚度
4、温升：因电流热损而导致的温升，一般只考虑温升10℃
5、降额：通常取载流理论值的50%作为设计参考</t>
    </r>
    <phoneticPr fontId="1" type="noConversion"/>
  </si>
  <si>
    <r>
      <t xml:space="preserve">操作说明：
</t>
    </r>
    <r>
      <rPr>
        <sz val="9"/>
        <rFont val="微软雅黑"/>
        <family val="2"/>
        <charset val="134"/>
      </rPr>
      <t>1、变量区：走线结构、线宽、线厚、温升、降额5个变量可调整
2、模型参考区：内层和外层走线模型参数标识
3、载流阵列区：该区域数据不可更改，红色数据为红色参数对应的动态计算数据。
4、用户可以通过变量修改，在载流阵列区得到如红色的系列载流数据。</t>
    </r>
    <phoneticPr fontId="1" type="noConversion"/>
  </si>
  <si>
    <r>
      <t xml:space="preserve">操作说明：
</t>
    </r>
    <r>
      <rPr>
        <sz val="9"/>
        <rFont val="微软雅黑"/>
        <family val="2"/>
        <charset val="134"/>
      </rPr>
      <t>1、变量区：钻孔孔径、孔壁厚、温升、降额4个变量可调整
2、模型参考区：过孔模型参数标识
3、载流阵列区：该区域数据不可更改，红色数据为红色参数对应的动态计算数据。
4、用户可以通过变量修改，在载流阵列区得到如红色的系列载流数据。
5、镀铜厚度IPC2级或者IPC3级标准一般为0.8mil到1mil，通常采用最坏的情况。
6、温升推荐使用10℃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</si>
</sst>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76" formatCode="0.0_ "/>
    <numFmt numFmtId="177" formatCode="0.00_ "/>
    <numFmt numFmtId="178" formatCode="0_);[Red]\(0\)"/>
    <numFmt numFmtId="179" formatCode="0.0_);[Red]\(0.0\)"/>
  </numFmts>
  <fonts count="27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1"/>
      <color theme="1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color theme="5"/>
      <name val="微软雅黑"/>
      <family val="2"/>
      <charset val="134"/>
    </font>
    <font>
      <sz val="11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theme="9" tint="-0.249977111117893"/>
      <name val="微软雅黑"/>
      <family val="2"/>
      <charset val="134"/>
    </font>
    <font>
      <sz val="11"/>
      <color rgb="FFC00000"/>
      <name val="微软雅黑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theme="0"/>
      <name val="微软雅黑"/>
      <family val="2"/>
      <charset val="134"/>
    </font>
    <font>
      <sz val="11"/>
      <color theme="0"/>
      <name val="微软雅黑"/>
      <family val="2"/>
      <charset val="134"/>
    </font>
    <font>
      <sz val="11"/>
      <color theme="0" tint="-0.249977111117893"/>
      <name val="微软雅黑"/>
      <family val="2"/>
      <charset val="134"/>
    </font>
    <font>
      <sz val="11"/>
      <color theme="0" tint="-0.499984740745262"/>
      <name val="微软雅黑"/>
      <family val="2"/>
      <charset val="134"/>
    </font>
    <font>
      <b/>
      <sz val="11"/>
      <name val="微软雅黑"/>
      <family val="2"/>
      <charset val="134"/>
    </font>
    <font>
      <b/>
      <sz val="11"/>
      <color theme="5"/>
      <name val="微软雅黑"/>
      <family val="2"/>
      <charset val="134"/>
    </font>
    <font>
      <b/>
      <vertAlign val="superscript"/>
      <sz val="11"/>
      <name val="微软雅黑"/>
      <family val="2"/>
      <charset val="134"/>
    </font>
    <font>
      <b/>
      <sz val="6"/>
      <color theme="0"/>
      <name val="微软雅黑"/>
      <family val="2"/>
      <charset val="134"/>
    </font>
    <font>
      <sz val="6"/>
      <color theme="0"/>
      <name val="微软雅黑"/>
      <family val="2"/>
      <charset val="134"/>
    </font>
    <font>
      <b/>
      <sz val="18"/>
      <color theme="0" tint="-0.34998626667073579"/>
      <name val="微软雅黑"/>
      <family val="2"/>
      <charset val="134"/>
    </font>
    <font>
      <sz val="16"/>
      <color theme="1"/>
      <name val="微软雅黑"/>
      <family val="2"/>
      <charset val="134"/>
    </font>
    <font>
      <b/>
      <sz val="18"/>
      <color theme="1"/>
      <name val="微软雅黑"/>
      <family val="2"/>
      <charset val="134"/>
    </font>
    <font>
      <b/>
      <sz val="11"/>
      <color rgb="FFC00000"/>
      <name val="微软雅黑"/>
      <family val="2"/>
      <charset val="134"/>
    </font>
    <font>
      <b/>
      <sz val="12"/>
      <name val="微软雅黑"/>
      <family val="2"/>
      <charset val="134"/>
    </font>
    <font>
      <b/>
      <sz val="12"/>
      <color rgb="FFC00000"/>
      <name val="微软雅黑"/>
      <family val="2"/>
      <charset val="134"/>
    </font>
    <font>
      <b/>
      <sz val="14"/>
      <color theme="0" tint="-0.499984740745262"/>
      <name val="微软雅黑"/>
      <family val="2"/>
      <charset val="134"/>
    </font>
    <font>
      <sz val="9"/>
      <name val="微软雅黑"/>
      <family val="2"/>
      <charset val="134"/>
    </font>
  </fonts>
  <fills count="15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auto="1"/>
      </patternFill>
    </fill>
    <fill>
      <patternFill patternType="solid">
        <fgColor indexed="65"/>
        <bgColor auto="1"/>
      </patternFill>
    </fill>
    <fill>
      <patternFill patternType="solid">
        <fgColor theme="0" tint="-4.9989318521683403E-2"/>
        <bgColor auto="1"/>
      </patternFill>
    </fill>
    <fill>
      <patternFill patternType="solid">
        <fgColor theme="0" tint="-0.14999847407452621"/>
        <bgColor auto="1"/>
      </patternFill>
    </fill>
    <fill>
      <patternFill patternType="solid">
        <fgColor theme="0" tint="-0.24994659260841701"/>
        <bgColor auto="1"/>
      </patternFill>
    </fill>
    <fill>
      <patternFill patternType="solid">
        <fgColor theme="0" tint="-0.14993743705557422"/>
        <bgColor auto="1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</borders>
  <cellStyleXfs count="1">
    <xf numFmtId="0" fontId="0" fillId="0" borderId="0">
      <alignment vertical="center"/>
    </xf>
  </cellStyleXfs>
  <cellXfs count="113">
    <xf numFmtId="0" fontId="0" fillId="0" borderId="0" xfId="0">
      <alignment vertical="center"/>
    </xf>
    <xf numFmtId="0" fontId="2" fillId="6" borderId="7" xfId="0" applyFont="1" applyFill="1" applyBorder="1" applyAlignment="1">
      <alignment horizontal="left" vertical="center"/>
    </xf>
    <xf numFmtId="0" fontId="11" fillId="7" borderId="1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left" vertical="center"/>
    </xf>
    <xf numFmtId="0" fontId="13" fillId="7" borderId="8" xfId="0" applyFont="1" applyFill="1" applyBorder="1" applyAlignment="1">
      <alignment horizontal="center" vertical="center"/>
    </xf>
    <xf numFmtId="0" fontId="5" fillId="7" borderId="1" xfId="0" applyFont="1" applyFill="1" applyBorder="1" applyAlignment="1">
      <alignment horizontal="center" vertical="center"/>
    </xf>
    <xf numFmtId="0" fontId="2" fillId="10" borderId="7" xfId="0" applyFont="1" applyFill="1" applyBorder="1" applyAlignment="1" applyProtection="1">
      <alignment horizontal="left" vertical="center"/>
    </xf>
    <xf numFmtId="0" fontId="15" fillId="10" borderId="1" xfId="0" applyFont="1" applyFill="1" applyBorder="1" applyAlignment="1" applyProtection="1">
      <alignment horizontal="center" vertical="center"/>
    </xf>
    <xf numFmtId="0" fontId="2" fillId="11" borderId="7" xfId="0" applyFont="1" applyFill="1" applyBorder="1" applyAlignment="1" applyProtection="1">
      <alignment horizontal="left" vertical="center"/>
    </xf>
    <xf numFmtId="176" fontId="6" fillId="8" borderId="1" xfId="0" applyNumberFormat="1" applyFont="1" applyFill="1" applyBorder="1" applyAlignment="1" applyProtection="1">
      <alignment horizontal="center" vertical="center"/>
    </xf>
    <xf numFmtId="176" fontId="6" fillId="8" borderId="8" xfId="0" applyNumberFormat="1" applyFont="1" applyFill="1" applyBorder="1" applyAlignment="1" applyProtection="1">
      <alignment horizontal="center" vertical="center"/>
    </xf>
    <xf numFmtId="176" fontId="4" fillId="8" borderId="1" xfId="0" applyNumberFormat="1" applyFont="1" applyFill="1" applyBorder="1" applyAlignment="1" applyProtection="1">
      <alignment horizontal="center" vertical="center"/>
    </xf>
    <xf numFmtId="176" fontId="3" fillId="8" borderId="1" xfId="0" applyNumberFormat="1" applyFont="1" applyFill="1" applyBorder="1" applyAlignment="1" applyProtection="1">
      <alignment horizontal="center" vertical="center"/>
    </xf>
    <xf numFmtId="176" fontId="3" fillId="8" borderId="8" xfId="0" applyNumberFormat="1" applyFont="1" applyFill="1" applyBorder="1" applyAlignment="1" applyProtection="1">
      <alignment horizontal="center" vertical="center"/>
    </xf>
    <xf numFmtId="176" fontId="4" fillId="8" borderId="10" xfId="0" applyNumberFormat="1" applyFont="1" applyFill="1" applyBorder="1" applyAlignment="1" applyProtection="1">
      <alignment horizontal="center" vertical="center"/>
    </xf>
    <xf numFmtId="176" fontId="3" fillId="8" borderId="10" xfId="0" applyNumberFormat="1" applyFont="1" applyFill="1" applyBorder="1" applyAlignment="1" applyProtection="1">
      <alignment horizontal="center" vertical="center"/>
    </xf>
    <xf numFmtId="176" fontId="3" fillId="8" borderId="11" xfId="0" applyNumberFormat="1" applyFont="1" applyFill="1" applyBorder="1" applyAlignment="1" applyProtection="1">
      <alignment horizontal="center" vertical="center"/>
    </xf>
    <xf numFmtId="0" fontId="2" fillId="6" borderId="15" xfId="0" applyFont="1" applyFill="1" applyBorder="1" applyAlignment="1">
      <alignment horizontal="left" vertical="center"/>
    </xf>
    <xf numFmtId="0" fontId="2" fillId="6" borderId="17" xfId="0" applyFont="1" applyFill="1" applyBorder="1" applyAlignment="1">
      <alignment horizontal="left" vertical="center"/>
    </xf>
    <xf numFmtId="9" fontId="7" fillId="2" borderId="1" xfId="0" applyNumberFormat="1" applyFont="1" applyFill="1" applyBorder="1" applyAlignment="1" applyProtection="1">
      <alignment horizontal="center" vertical="center"/>
      <protection locked="0"/>
    </xf>
    <xf numFmtId="0" fontId="11" fillId="2" borderId="1" xfId="0" applyFont="1" applyFill="1" applyBorder="1" applyAlignment="1">
      <alignment horizontal="center" vertical="center"/>
    </xf>
    <xf numFmtId="0" fontId="14" fillId="6" borderId="1" xfId="0" applyFont="1" applyFill="1" applyBorder="1" applyAlignment="1">
      <alignment horizontal="center" vertical="center"/>
    </xf>
    <xf numFmtId="0" fontId="13" fillId="2" borderId="8" xfId="0" applyFont="1" applyFill="1" applyBorder="1" applyAlignment="1">
      <alignment horizontal="center" vertical="center"/>
    </xf>
    <xf numFmtId="0" fontId="2" fillId="10" borderId="4" xfId="0" applyFont="1" applyFill="1" applyBorder="1" applyAlignment="1" applyProtection="1">
      <alignment horizontal="left" vertical="center"/>
    </xf>
    <xf numFmtId="0" fontId="15" fillId="10" borderId="5" xfId="0" applyFont="1" applyFill="1" applyBorder="1" applyAlignment="1" applyProtection="1">
      <alignment horizontal="center" vertical="center"/>
    </xf>
    <xf numFmtId="0" fontId="7" fillId="5" borderId="1" xfId="0" applyNumberFormat="1" applyFont="1" applyFill="1" applyBorder="1" applyAlignment="1" applyProtection="1">
      <alignment horizontal="center" vertical="center"/>
      <protection locked="0"/>
    </xf>
    <xf numFmtId="0" fontId="17" fillId="0" borderId="0" xfId="0" applyFont="1" applyFill="1" applyBorder="1" applyAlignment="1" applyProtection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13" fillId="0" borderId="0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top"/>
    </xf>
    <xf numFmtId="0" fontId="3" fillId="0" borderId="0" xfId="0" applyFont="1" applyFill="1" applyBorder="1" applyAlignment="1" applyProtection="1">
      <alignment horizontal="center" vertical="center"/>
    </xf>
    <xf numFmtId="0" fontId="2" fillId="0" borderId="0" xfId="0" applyFont="1" applyFill="1" applyBorder="1" applyAlignment="1" applyProtection="1">
      <alignment horizontal="center" vertical="center"/>
    </xf>
    <xf numFmtId="176" fontId="6" fillId="0" borderId="0" xfId="0" applyNumberFormat="1" applyFont="1" applyFill="1" applyBorder="1" applyAlignment="1" applyProtection="1">
      <alignment horizontal="center" vertical="center"/>
    </xf>
    <xf numFmtId="176" fontId="3" fillId="0" borderId="0" xfId="0" applyNumberFormat="1" applyFont="1" applyFill="1" applyBorder="1" applyAlignment="1" applyProtection="1">
      <alignment horizontal="center" vertical="center"/>
    </xf>
    <xf numFmtId="0" fontId="3" fillId="0" borderId="0" xfId="0" applyFont="1">
      <alignment vertical="center"/>
    </xf>
    <xf numFmtId="0" fontId="3" fillId="0" borderId="0" xfId="0" applyFont="1" applyFill="1">
      <alignment vertical="center"/>
    </xf>
    <xf numFmtId="0" fontId="2" fillId="0" borderId="0" xfId="0" applyFont="1" applyAlignment="1">
      <alignment horizontal="center" vertical="center"/>
    </xf>
    <xf numFmtId="0" fontId="18" fillId="0" borderId="0" xfId="0" applyFont="1" applyFill="1">
      <alignment vertical="center"/>
    </xf>
    <xf numFmtId="177" fontId="18" fillId="0" borderId="0" xfId="0" applyNumberFormat="1" applyFont="1" applyFill="1">
      <alignment vertical="center"/>
    </xf>
    <xf numFmtId="0" fontId="10" fillId="0" borderId="0" xfId="0" applyFont="1" applyAlignment="1">
      <alignment horizontal="center" vertical="center"/>
    </xf>
    <xf numFmtId="178" fontId="3" fillId="0" borderId="0" xfId="0" applyNumberFormat="1" applyFont="1" applyFill="1">
      <alignment vertical="center"/>
    </xf>
    <xf numFmtId="0" fontId="13" fillId="0" borderId="1" xfId="0" applyFont="1" applyFill="1" applyBorder="1" applyAlignment="1">
      <alignment horizontal="center" vertical="center"/>
    </xf>
    <xf numFmtId="176" fontId="6" fillId="0" borderId="1" xfId="0" applyNumberFormat="1" applyFont="1" applyFill="1" applyBorder="1" applyAlignment="1" applyProtection="1">
      <alignment horizontal="center" vertical="center"/>
    </xf>
    <xf numFmtId="176" fontId="3" fillId="0" borderId="1" xfId="0" applyNumberFormat="1" applyFont="1" applyFill="1" applyBorder="1" applyAlignment="1" applyProtection="1">
      <alignment horizontal="center" vertical="center"/>
    </xf>
    <xf numFmtId="0" fontId="13" fillId="0" borderId="8" xfId="0" applyFont="1" applyFill="1" applyBorder="1" applyAlignment="1">
      <alignment horizontal="center" vertical="center"/>
    </xf>
    <xf numFmtId="176" fontId="6" fillId="0" borderId="8" xfId="0" applyNumberFormat="1" applyFont="1" applyFill="1" applyBorder="1" applyAlignment="1" applyProtection="1">
      <alignment horizontal="center" vertical="center"/>
    </xf>
    <xf numFmtId="176" fontId="3" fillId="0" borderId="8" xfId="0" applyNumberFormat="1" applyFont="1" applyFill="1" applyBorder="1" applyAlignment="1" applyProtection="1">
      <alignment horizontal="center" vertical="center"/>
    </xf>
    <xf numFmtId="178" fontId="2" fillId="3" borderId="7" xfId="0" applyNumberFormat="1" applyFont="1" applyFill="1" applyBorder="1" applyAlignment="1" applyProtection="1">
      <alignment horizontal="left" vertical="center"/>
    </xf>
    <xf numFmtId="178" fontId="2" fillId="2" borderId="7" xfId="0" applyNumberFormat="1" applyFont="1" applyFill="1" applyBorder="1" applyAlignment="1" applyProtection="1">
      <alignment horizontal="left" vertical="center"/>
    </xf>
    <xf numFmtId="176" fontId="8" fillId="0" borderId="1" xfId="0" applyNumberFormat="1" applyFont="1" applyFill="1" applyBorder="1" applyAlignment="1" applyProtection="1">
      <alignment horizontal="center" vertical="center"/>
    </xf>
    <xf numFmtId="0" fontId="2" fillId="6" borderId="16" xfId="0" applyFont="1" applyFill="1" applyBorder="1" applyAlignment="1">
      <alignment horizontal="center" vertical="center" wrapText="1"/>
    </xf>
    <xf numFmtId="0" fontId="2" fillId="6" borderId="8" xfId="0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176" fontId="9" fillId="13" borderId="1" xfId="0" applyNumberFormat="1" applyFont="1" applyFill="1" applyBorder="1" applyAlignment="1" applyProtection="1">
      <alignment horizontal="center" vertical="center"/>
    </xf>
    <xf numFmtId="0" fontId="22" fillId="2" borderId="1" xfId="0" applyFont="1" applyFill="1" applyBorder="1" applyAlignment="1" applyProtection="1">
      <alignment horizontal="center" vertical="center"/>
    </xf>
    <xf numFmtId="0" fontId="2" fillId="2" borderId="1" xfId="0" applyFont="1" applyFill="1" applyBorder="1" applyAlignment="1" applyProtection="1">
      <alignment horizontal="center" vertical="center"/>
    </xf>
    <xf numFmtId="0" fontId="2" fillId="2" borderId="8" xfId="0" applyFont="1" applyFill="1" applyBorder="1" applyAlignment="1" applyProtection="1">
      <alignment horizontal="center" vertical="center"/>
    </xf>
    <xf numFmtId="0" fontId="2" fillId="10" borderId="1" xfId="0" applyFont="1" applyFill="1" applyBorder="1" applyAlignment="1" applyProtection="1">
      <alignment horizontal="center" vertical="center"/>
    </xf>
    <xf numFmtId="0" fontId="2" fillId="10" borderId="8" xfId="0" applyFont="1" applyFill="1" applyBorder="1" applyAlignment="1" applyProtection="1">
      <alignment horizontal="center" vertical="center"/>
    </xf>
    <xf numFmtId="0" fontId="24" fillId="12" borderId="1" xfId="0" applyFont="1" applyFill="1" applyBorder="1" applyAlignment="1" applyProtection="1">
      <alignment horizontal="center" vertical="center"/>
      <protection locked="0"/>
    </xf>
    <xf numFmtId="9" fontId="24" fillId="12" borderId="8" xfId="0" applyNumberFormat="1" applyFont="1" applyFill="1" applyBorder="1" applyAlignment="1" applyProtection="1">
      <alignment horizontal="center" vertical="center"/>
      <protection locked="0"/>
    </xf>
    <xf numFmtId="9" fontId="24" fillId="12" borderId="1" xfId="0" applyNumberFormat="1" applyFont="1" applyFill="1" applyBorder="1" applyAlignment="1" applyProtection="1">
      <alignment horizontal="center" vertical="center"/>
      <protection locked="0"/>
    </xf>
    <xf numFmtId="176" fontId="3" fillId="14" borderId="1" xfId="0" applyNumberFormat="1" applyFont="1" applyFill="1" applyBorder="1" applyAlignment="1" applyProtection="1">
      <alignment horizontal="center" vertical="center"/>
    </xf>
    <xf numFmtId="176" fontId="3" fillId="14" borderId="8" xfId="0" applyNumberFormat="1" applyFont="1" applyFill="1" applyBorder="1" applyAlignment="1" applyProtection="1">
      <alignment horizontal="center" vertical="center"/>
    </xf>
    <xf numFmtId="176" fontId="5" fillId="14" borderId="1" xfId="0" applyNumberFormat="1" applyFont="1" applyFill="1" applyBorder="1" applyAlignment="1" applyProtection="1">
      <alignment horizontal="center" vertical="center"/>
    </xf>
    <xf numFmtId="176" fontId="5" fillId="14" borderId="8" xfId="0" applyNumberFormat="1" applyFont="1" applyFill="1" applyBorder="1" applyAlignment="1" applyProtection="1">
      <alignment horizontal="center" vertical="center"/>
    </xf>
    <xf numFmtId="176" fontId="8" fillId="14" borderId="1" xfId="0" applyNumberFormat="1" applyFont="1" applyFill="1" applyBorder="1" applyAlignment="1" applyProtection="1">
      <alignment horizontal="center" vertical="center"/>
    </xf>
    <xf numFmtId="176" fontId="8" fillId="14" borderId="8" xfId="0" applyNumberFormat="1" applyFont="1" applyFill="1" applyBorder="1" applyAlignment="1" applyProtection="1">
      <alignment horizontal="center" vertical="center"/>
    </xf>
    <xf numFmtId="176" fontId="8" fillId="14" borderId="26" xfId="0" applyNumberFormat="1" applyFont="1" applyFill="1" applyBorder="1" applyAlignment="1" applyProtection="1">
      <alignment horizontal="center" vertical="center"/>
    </xf>
    <xf numFmtId="176" fontId="4" fillId="14" borderId="16" xfId="0" applyNumberFormat="1" applyFont="1" applyFill="1" applyBorder="1" applyAlignment="1" applyProtection="1">
      <alignment horizontal="center" vertical="center"/>
    </xf>
    <xf numFmtId="176" fontId="4" fillId="14" borderId="1" xfId="0" applyNumberFormat="1" applyFont="1" applyFill="1" applyBorder="1" applyAlignment="1" applyProtection="1">
      <alignment horizontal="center" vertical="center"/>
    </xf>
    <xf numFmtId="179" fontId="22" fillId="3" borderId="7" xfId="0" applyNumberFormat="1" applyFont="1" applyFill="1" applyBorder="1" applyAlignment="1" applyProtection="1">
      <alignment horizontal="center" vertical="center"/>
    </xf>
    <xf numFmtId="179" fontId="2" fillId="3" borderId="7" xfId="0" applyNumberFormat="1" applyFont="1" applyFill="1" applyBorder="1" applyAlignment="1" applyProtection="1">
      <alignment horizontal="center" vertical="center"/>
    </xf>
    <xf numFmtId="179" fontId="9" fillId="3" borderId="7" xfId="0" applyNumberFormat="1" applyFont="1" applyFill="1" applyBorder="1" applyAlignment="1" applyProtection="1">
      <alignment horizontal="center" vertical="center"/>
    </xf>
    <xf numFmtId="176" fontId="2" fillId="11" borderId="7" xfId="0" applyNumberFormat="1" applyFont="1" applyFill="1" applyBorder="1" applyAlignment="1" applyProtection="1">
      <alignment horizontal="center" vertical="center"/>
    </xf>
    <xf numFmtId="176" fontId="9" fillId="11" borderId="7" xfId="0" applyNumberFormat="1" applyFont="1" applyFill="1" applyBorder="1" applyAlignment="1" applyProtection="1">
      <alignment horizontal="center" vertical="center"/>
    </xf>
    <xf numFmtId="176" fontId="2" fillId="11" borderId="9" xfId="0" applyNumberFormat="1" applyFont="1" applyFill="1" applyBorder="1" applyAlignment="1" applyProtection="1">
      <alignment horizontal="center" vertical="center"/>
    </xf>
    <xf numFmtId="176" fontId="22" fillId="11" borderId="25" xfId="0" applyNumberFormat="1" applyFont="1" applyFill="1" applyBorder="1" applyAlignment="1" applyProtection="1">
      <alignment horizontal="center" vertical="center"/>
    </xf>
    <xf numFmtId="178" fontId="2" fillId="2" borderId="4" xfId="0" applyNumberFormat="1" applyFont="1" applyFill="1" applyBorder="1" applyAlignment="1" applyProtection="1">
      <alignment horizontal="left" vertical="center"/>
    </xf>
    <xf numFmtId="0" fontId="22" fillId="2" borderId="5" xfId="0" applyFont="1" applyFill="1" applyBorder="1" applyAlignment="1" applyProtection="1">
      <alignment horizontal="center" vertical="center"/>
    </xf>
    <xf numFmtId="0" fontId="2" fillId="2" borderId="5" xfId="0" applyFont="1" applyFill="1" applyBorder="1" applyAlignment="1" applyProtection="1">
      <alignment horizontal="center" vertical="center"/>
    </xf>
    <xf numFmtId="0" fontId="2" fillId="2" borderId="6" xfId="0" applyFont="1" applyFill="1" applyBorder="1" applyAlignment="1" applyProtection="1">
      <alignment horizontal="center" vertical="center"/>
    </xf>
    <xf numFmtId="179" fontId="2" fillId="3" borderId="17" xfId="0" applyNumberFormat="1" applyFont="1" applyFill="1" applyBorder="1" applyAlignment="1" applyProtection="1">
      <alignment horizontal="center" vertical="center"/>
    </xf>
    <xf numFmtId="176" fontId="8" fillId="0" borderId="27" xfId="0" applyNumberFormat="1" applyFont="1" applyFill="1" applyBorder="1" applyAlignment="1" applyProtection="1">
      <alignment horizontal="center" vertical="center"/>
    </xf>
    <xf numFmtId="176" fontId="3" fillId="0" borderId="27" xfId="0" applyNumberFormat="1" applyFont="1" applyFill="1" applyBorder="1" applyAlignment="1" applyProtection="1">
      <alignment horizontal="center" vertical="center"/>
    </xf>
    <xf numFmtId="176" fontId="3" fillId="0" borderId="31" xfId="0" applyNumberFormat="1" applyFont="1" applyFill="1" applyBorder="1" applyAlignment="1" applyProtection="1">
      <alignment horizontal="center" vertical="center"/>
    </xf>
    <xf numFmtId="0" fontId="2" fillId="6" borderId="22" xfId="0" applyFont="1" applyFill="1" applyBorder="1" applyAlignment="1">
      <alignment horizontal="left" vertical="center"/>
    </xf>
    <xf numFmtId="0" fontId="12" fillId="12" borderId="2" xfId="0" applyFont="1" applyFill="1" applyBorder="1" applyAlignment="1">
      <alignment horizontal="right" vertical="center"/>
    </xf>
    <xf numFmtId="0" fontId="12" fillId="12" borderId="3" xfId="0" applyFont="1" applyFill="1" applyBorder="1" applyAlignment="1">
      <alignment horizontal="right" vertical="center"/>
    </xf>
    <xf numFmtId="0" fontId="12" fillId="12" borderId="18" xfId="0" applyFont="1" applyFill="1" applyBorder="1" applyAlignment="1">
      <alignment horizontal="right" vertical="center"/>
    </xf>
    <xf numFmtId="0" fontId="19" fillId="6" borderId="19" xfId="0" applyFont="1" applyFill="1" applyBorder="1" applyAlignment="1">
      <alignment horizontal="center" vertical="center"/>
    </xf>
    <xf numFmtId="0" fontId="19" fillId="6" borderId="20" xfId="0" applyFont="1" applyFill="1" applyBorder="1" applyAlignment="1">
      <alignment horizontal="center" vertical="center"/>
    </xf>
    <xf numFmtId="0" fontId="19" fillId="6" borderId="21" xfId="0" applyFont="1" applyFill="1" applyBorder="1" applyAlignment="1">
      <alignment horizontal="center" vertical="center"/>
    </xf>
    <xf numFmtId="0" fontId="21" fillId="4" borderId="22" xfId="0" applyFont="1" applyFill="1" applyBorder="1" applyAlignment="1">
      <alignment horizontal="center" vertical="center"/>
    </xf>
    <xf numFmtId="0" fontId="21" fillId="4" borderId="23" xfId="0" applyFont="1" applyFill="1" applyBorder="1" applyAlignment="1">
      <alignment horizontal="center" vertical="center"/>
    </xf>
    <xf numFmtId="0" fontId="21" fillId="4" borderId="24" xfId="0" applyFont="1" applyFill="1" applyBorder="1" applyAlignment="1">
      <alignment horizontal="center" vertical="center"/>
    </xf>
    <xf numFmtId="0" fontId="20" fillId="3" borderId="2" xfId="0" applyFont="1" applyFill="1" applyBorder="1" applyAlignment="1" applyProtection="1">
      <alignment horizontal="center" vertical="center"/>
    </xf>
    <xf numFmtId="0" fontId="20" fillId="3" borderId="3" xfId="0" applyFont="1" applyFill="1" applyBorder="1" applyAlignment="1" applyProtection="1">
      <alignment horizontal="center" vertical="center"/>
    </xf>
    <xf numFmtId="0" fontId="20" fillId="3" borderId="18" xfId="0" applyFont="1" applyFill="1" applyBorder="1" applyAlignment="1" applyProtection="1">
      <alignment horizontal="center" vertical="center"/>
    </xf>
    <xf numFmtId="0" fontId="13" fillId="0" borderId="28" xfId="0" applyFont="1" applyFill="1" applyBorder="1" applyAlignment="1">
      <alignment horizontal="center" vertical="center"/>
    </xf>
    <xf numFmtId="0" fontId="13" fillId="0" borderId="29" xfId="0" applyFont="1" applyFill="1" applyBorder="1" applyAlignment="1">
      <alignment horizontal="center" vertical="center"/>
    </xf>
    <xf numFmtId="0" fontId="13" fillId="0" borderId="30" xfId="0" applyFont="1" applyFill="1" applyBorder="1" applyAlignment="1">
      <alignment horizontal="center" vertical="center"/>
    </xf>
    <xf numFmtId="0" fontId="5" fillId="7" borderId="12" xfId="0" applyFont="1" applyFill="1" applyBorder="1" applyAlignment="1">
      <alignment horizontal="center" vertical="center"/>
    </xf>
    <xf numFmtId="0" fontId="5" fillId="7" borderId="13" xfId="0" applyFont="1" applyFill="1" applyBorder="1" applyAlignment="1">
      <alignment horizontal="center" vertical="center"/>
    </xf>
    <xf numFmtId="0" fontId="5" fillId="7" borderId="14" xfId="0" applyFont="1" applyFill="1" applyBorder="1" applyAlignment="1">
      <alignment horizontal="center" vertical="center"/>
    </xf>
    <xf numFmtId="0" fontId="26" fillId="2" borderId="23" xfId="0" applyFont="1" applyFill="1" applyBorder="1" applyAlignment="1">
      <alignment horizontal="left" vertical="top" wrapText="1"/>
    </xf>
    <xf numFmtId="0" fontId="23" fillId="2" borderId="23" xfId="0" applyFont="1" applyFill="1" applyBorder="1" applyAlignment="1">
      <alignment horizontal="left" vertical="top" wrapText="1"/>
    </xf>
    <xf numFmtId="0" fontId="26" fillId="2" borderId="24" xfId="0" applyFont="1" applyFill="1" applyBorder="1" applyAlignment="1">
      <alignment horizontal="left" vertical="top" wrapText="1"/>
    </xf>
    <xf numFmtId="0" fontId="2" fillId="10" borderId="5" xfId="0" applyFont="1" applyFill="1" applyBorder="1" applyAlignment="1" applyProtection="1">
      <alignment horizontal="center" vertical="center"/>
    </xf>
    <xf numFmtId="0" fontId="2" fillId="10" borderId="6" xfId="0" applyFont="1" applyFill="1" applyBorder="1" applyAlignment="1" applyProtection="1">
      <alignment horizontal="center" vertical="center"/>
    </xf>
    <xf numFmtId="0" fontId="20" fillId="9" borderId="27" xfId="0" applyFont="1" applyFill="1" applyBorder="1" applyAlignment="1" applyProtection="1">
      <alignment horizontal="center" vertical="center"/>
    </xf>
    <xf numFmtId="0" fontId="20" fillId="9" borderId="1" xfId="0" applyFont="1" applyFill="1" applyBorder="1" applyAlignment="1" applyProtection="1">
      <alignment horizontal="center" vertical="center"/>
    </xf>
    <xf numFmtId="0" fontId="20" fillId="9" borderId="8" xfId="0" applyFont="1" applyFill="1" applyBorder="1" applyAlignment="1" applyProtection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106681</xdr:colOff>
      <xdr:row>6</xdr:row>
      <xdr:rowOff>56048</xdr:rowOff>
    </xdr:from>
    <xdr:to>
      <xdr:col>8</xdr:col>
      <xdr:colOff>381000</xdr:colOff>
      <xdr:row>6</xdr:row>
      <xdr:rowOff>1379220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9261" y="1480988"/>
          <a:ext cx="3817619" cy="1323172"/>
        </a:xfrm>
        <a:prstGeom prst="rect">
          <a:avLst/>
        </a:prstGeom>
      </xdr:spPr>
    </xdr:pic>
    <xdr:clientData/>
  </xdr:twoCellAnchor>
  <xdr:twoCellAnchor editAs="oneCell">
    <xdr:from>
      <xdr:col>10</xdr:col>
      <xdr:colOff>72096</xdr:colOff>
      <xdr:row>6</xdr:row>
      <xdr:rowOff>66822</xdr:rowOff>
    </xdr:from>
    <xdr:to>
      <xdr:col>11</xdr:col>
      <xdr:colOff>651216</xdr:colOff>
      <xdr:row>6</xdr:row>
      <xdr:rowOff>1354602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31158" y="1491176"/>
          <a:ext cx="1288366" cy="128778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6</xdr:row>
      <xdr:rowOff>60960</xdr:rowOff>
    </xdr:from>
    <xdr:to>
      <xdr:col>16</xdr:col>
      <xdr:colOff>705502</xdr:colOff>
      <xdr:row>6</xdr:row>
      <xdr:rowOff>1375296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32620" y="1485900"/>
          <a:ext cx="1391302" cy="131433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T101"/>
  <sheetViews>
    <sheetView tabSelected="1" zoomScaleNormal="100" workbookViewId="0">
      <pane ySplit="6" topLeftCell="A7" activePane="bottomLeft" state="frozen"/>
      <selection pane="bottomLeft" activeCell="S7" sqref="S7"/>
    </sheetView>
  </sheetViews>
  <sheetFormatPr defaultRowHeight="15.6" x14ac:dyDescent="0.25"/>
  <cols>
    <col min="1" max="1" width="1.21875" style="34" customWidth="1"/>
    <col min="2" max="2" width="11.6640625" style="34" bestFit="1" customWidth="1"/>
    <col min="3" max="12" width="10.33203125" style="34" customWidth="1"/>
    <col min="13" max="13" width="1.5546875" style="35" customWidth="1"/>
    <col min="14" max="14" width="10.5546875" style="40" customWidth="1"/>
    <col min="15" max="18" width="10.33203125" style="35" customWidth="1"/>
    <col min="19" max="43" width="9.44140625" style="35" customWidth="1"/>
    <col min="44" max="44" width="11.109375" style="34" customWidth="1"/>
    <col min="45" max="45" width="7.77734375" style="37" customWidth="1"/>
    <col min="46" max="46" width="7.77734375" style="38" customWidth="1"/>
    <col min="47" max="47" width="7.77734375" style="34" customWidth="1"/>
    <col min="48" max="16384" width="8.88671875" style="34"/>
  </cols>
  <sheetData>
    <row r="1" spans="2:46" ht="7.8" customHeight="1" thickBot="1" x14ac:dyDescent="0.3"/>
    <row r="2" spans="2:46" ht="46.8" customHeight="1" thickBot="1" x14ac:dyDescent="0.3">
      <c r="B2" s="93" t="s">
        <v>27</v>
      </c>
      <c r="C2" s="94"/>
      <c r="D2" s="94"/>
      <c r="E2" s="94"/>
      <c r="F2" s="94"/>
      <c r="G2" s="94"/>
      <c r="H2" s="94"/>
      <c r="I2" s="94"/>
      <c r="J2" s="94"/>
      <c r="K2" s="94"/>
      <c r="L2" s="95"/>
      <c r="N2" s="93" t="s">
        <v>28</v>
      </c>
      <c r="O2" s="94"/>
      <c r="P2" s="94"/>
      <c r="Q2" s="94"/>
      <c r="R2" s="94"/>
    </row>
    <row r="3" spans="2:46" ht="32.4" customHeight="1" x14ac:dyDescent="0.25">
      <c r="B3" s="17" t="s">
        <v>4</v>
      </c>
      <c r="C3" s="50" t="s">
        <v>17</v>
      </c>
      <c r="D3" s="50" t="s">
        <v>15</v>
      </c>
      <c r="E3" s="50" t="s">
        <v>14</v>
      </c>
      <c r="F3" s="50" t="s">
        <v>16</v>
      </c>
      <c r="G3" s="50" t="s">
        <v>18</v>
      </c>
      <c r="H3" s="90" t="s">
        <v>23</v>
      </c>
      <c r="I3" s="91"/>
      <c r="J3" s="91"/>
      <c r="K3" s="91"/>
      <c r="L3" s="92"/>
      <c r="M3" s="27"/>
      <c r="N3" s="17" t="s">
        <v>4</v>
      </c>
      <c r="O3" s="52" t="s">
        <v>24</v>
      </c>
      <c r="P3" s="52" t="s">
        <v>25</v>
      </c>
      <c r="Q3" s="52" t="s">
        <v>20</v>
      </c>
      <c r="R3" s="51" t="s">
        <v>19</v>
      </c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  <c r="AG3" s="27"/>
      <c r="AH3" s="27"/>
      <c r="AI3" s="27"/>
      <c r="AJ3" s="27"/>
      <c r="AK3" s="27"/>
      <c r="AL3" s="27"/>
      <c r="AM3" s="27"/>
      <c r="AN3" s="27"/>
      <c r="AO3" s="27"/>
      <c r="AP3" s="27"/>
      <c r="AQ3" s="27"/>
    </row>
    <row r="4" spans="2:46" ht="25.2" customHeight="1" x14ac:dyDescent="0.25">
      <c r="B4" s="1" t="s">
        <v>3</v>
      </c>
      <c r="C4" s="59" t="s">
        <v>22</v>
      </c>
      <c r="D4" s="59">
        <v>10</v>
      </c>
      <c r="E4" s="59">
        <v>1</v>
      </c>
      <c r="F4" s="59">
        <v>10</v>
      </c>
      <c r="G4" s="61">
        <v>0.5</v>
      </c>
      <c r="H4" s="87" t="s">
        <v>26</v>
      </c>
      <c r="I4" s="88"/>
      <c r="J4" s="88"/>
      <c r="K4" s="88"/>
      <c r="L4" s="89"/>
      <c r="M4" s="27"/>
      <c r="N4" s="1" t="s">
        <v>3</v>
      </c>
      <c r="O4" s="59">
        <v>8</v>
      </c>
      <c r="P4" s="59">
        <v>0.8</v>
      </c>
      <c r="Q4" s="59">
        <v>10</v>
      </c>
      <c r="R4" s="60">
        <v>0.5</v>
      </c>
      <c r="S4" s="27"/>
      <c r="T4" s="27"/>
      <c r="U4" s="27"/>
      <c r="V4" s="27"/>
      <c r="W4" s="27"/>
      <c r="X4" s="27"/>
      <c r="Y4" s="27"/>
      <c r="Z4" s="27"/>
      <c r="AA4" s="27"/>
      <c r="AB4" s="27"/>
      <c r="AC4" s="27"/>
      <c r="AD4" s="27"/>
      <c r="AE4" s="27"/>
      <c r="AF4" s="27"/>
      <c r="AG4" s="27"/>
      <c r="AH4" s="27"/>
      <c r="AI4" s="27"/>
      <c r="AJ4" s="27"/>
      <c r="AK4" s="27"/>
      <c r="AL4" s="27"/>
      <c r="AM4" s="27"/>
      <c r="AN4" s="27"/>
      <c r="AO4" s="27"/>
      <c r="AP4" s="27"/>
      <c r="AQ4" s="27"/>
    </row>
    <row r="5" spans="2:46" ht="18" hidden="1" x14ac:dyDescent="0.25">
      <c r="B5" s="18"/>
      <c r="C5" s="21" t="s">
        <v>2</v>
      </c>
      <c r="D5" s="21" t="s">
        <v>9</v>
      </c>
      <c r="E5" s="21" t="s">
        <v>10</v>
      </c>
      <c r="F5" s="21" t="s">
        <v>6</v>
      </c>
      <c r="G5" s="19"/>
      <c r="H5" s="20"/>
      <c r="I5" s="20"/>
      <c r="J5" s="20"/>
      <c r="K5" s="20"/>
      <c r="L5" s="22"/>
      <c r="M5" s="28"/>
      <c r="N5" s="18"/>
      <c r="O5" s="41"/>
      <c r="P5" s="41"/>
      <c r="Q5" s="41"/>
      <c r="R5" s="44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28"/>
      <c r="AN5" s="28"/>
      <c r="AO5" s="28"/>
      <c r="AP5" s="28"/>
      <c r="AQ5" s="28"/>
    </row>
    <row r="6" spans="2:46" ht="16.2" hidden="1" x14ac:dyDescent="0.25">
      <c r="B6" s="18"/>
      <c r="C6" s="5">
        <v>1.3779999999999999</v>
      </c>
      <c r="D6" s="5">
        <v>0.44</v>
      </c>
      <c r="E6" s="5">
        <v>0.72499999999999998</v>
      </c>
      <c r="F6" s="5">
        <f>IF(EXACT(C4,"内层走线"),0.024,0.048)</f>
        <v>4.8000000000000001E-2</v>
      </c>
      <c r="G6" s="25"/>
      <c r="H6" s="2"/>
      <c r="I6" s="2"/>
      <c r="J6" s="2"/>
      <c r="K6" s="2"/>
      <c r="L6" s="4"/>
      <c r="M6" s="28"/>
      <c r="N6" s="18"/>
      <c r="O6" s="41"/>
      <c r="P6" s="41"/>
      <c r="Q6" s="41"/>
      <c r="R6" s="44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28"/>
      <c r="AN6" s="28"/>
      <c r="AO6" s="28"/>
      <c r="AP6" s="28"/>
      <c r="AQ6" s="28"/>
    </row>
    <row r="7" spans="2:46" ht="111.6" customHeight="1" thickBot="1" x14ac:dyDescent="0.3">
      <c r="B7" s="3" t="s">
        <v>13</v>
      </c>
      <c r="C7" s="102"/>
      <c r="D7" s="103"/>
      <c r="E7" s="103"/>
      <c r="F7" s="103"/>
      <c r="G7" s="103"/>
      <c r="H7" s="103"/>
      <c r="I7" s="103"/>
      <c r="J7" s="103"/>
      <c r="K7" s="103"/>
      <c r="L7" s="104"/>
      <c r="M7" s="28"/>
      <c r="N7" s="18" t="s">
        <v>13</v>
      </c>
      <c r="O7" s="99"/>
      <c r="P7" s="100"/>
      <c r="Q7" s="100"/>
      <c r="R7" s="101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28"/>
      <c r="AN7" s="28"/>
      <c r="AO7" s="28"/>
      <c r="AP7" s="28"/>
      <c r="AQ7" s="28"/>
    </row>
    <row r="8" spans="2:46" s="36" customFormat="1" ht="16.2" x14ac:dyDescent="0.25">
      <c r="B8" s="23" t="s">
        <v>7</v>
      </c>
      <c r="C8" s="24">
        <f>F4</f>
        <v>10</v>
      </c>
      <c r="D8" s="108">
        <v>10</v>
      </c>
      <c r="E8" s="108"/>
      <c r="F8" s="108"/>
      <c r="G8" s="108">
        <v>20</v>
      </c>
      <c r="H8" s="108"/>
      <c r="I8" s="108"/>
      <c r="J8" s="108">
        <v>30</v>
      </c>
      <c r="K8" s="108"/>
      <c r="L8" s="109"/>
      <c r="M8" s="30"/>
      <c r="N8" s="78" t="s">
        <v>7</v>
      </c>
      <c r="O8" s="79">
        <f>Q4</f>
        <v>10</v>
      </c>
      <c r="P8" s="80">
        <v>10</v>
      </c>
      <c r="Q8" s="80">
        <v>20</v>
      </c>
      <c r="R8" s="81">
        <v>30</v>
      </c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30"/>
      <c r="AN8" s="30"/>
      <c r="AO8" s="30"/>
      <c r="AP8" s="30"/>
      <c r="AQ8" s="30"/>
      <c r="AS8" s="39"/>
      <c r="AT8" s="39"/>
    </row>
    <row r="9" spans="2:46" ht="16.2" x14ac:dyDescent="0.25">
      <c r="B9" s="6" t="s">
        <v>0</v>
      </c>
      <c r="C9" s="7">
        <f>E4</f>
        <v>1</v>
      </c>
      <c r="D9" s="57">
        <v>0.5</v>
      </c>
      <c r="E9" s="57">
        <v>1</v>
      </c>
      <c r="F9" s="57">
        <v>2</v>
      </c>
      <c r="G9" s="57">
        <v>0.5</v>
      </c>
      <c r="H9" s="57">
        <v>1</v>
      </c>
      <c r="I9" s="57">
        <v>2</v>
      </c>
      <c r="J9" s="57">
        <v>0.5</v>
      </c>
      <c r="K9" s="57">
        <v>1</v>
      </c>
      <c r="L9" s="58">
        <v>2</v>
      </c>
      <c r="M9" s="30"/>
      <c r="N9" s="48" t="s">
        <v>11</v>
      </c>
      <c r="O9" s="54">
        <f>P4</f>
        <v>0.8</v>
      </c>
      <c r="P9" s="55">
        <v>0.8</v>
      </c>
      <c r="Q9" s="55">
        <v>0.8</v>
      </c>
      <c r="R9" s="56">
        <v>0.8</v>
      </c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30"/>
      <c r="AN9" s="30"/>
      <c r="AO9" s="30"/>
      <c r="AP9" s="30"/>
      <c r="AQ9" s="30"/>
    </row>
    <row r="10" spans="2:46" ht="33" customHeight="1" x14ac:dyDescent="0.25">
      <c r="B10" s="8" t="s">
        <v>1</v>
      </c>
      <c r="C10" s="110" t="s">
        <v>8</v>
      </c>
      <c r="D10" s="111"/>
      <c r="E10" s="111"/>
      <c r="F10" s="111"/>
      <c r="G10" s="111"/>
      <c r="H10" s="111"/>
      <c r="I10" s="111"/>
      <c r="J10" s="111"/>
      <c r="K10" s="111"/>
      <c r="L10" s="112"/>
      <c r="M10" s="31"/>
      <c r="N10" s="47" t="s">
        <v>12</v>
      </c>
      <c r="O10" s="96" t="s">
        <v>21</v>
      </c>
      <c r="P10" s="97"/>
      <c r="Q10" s="97"/>
      <c r="R10" s="98"/>
      <c r="S10" s="31"/>
      <c r="T10" s="31"/>
      <c r="U10" s="31"/>
      <c r="V10" s="31"/>
      <c r="W10" s="31"/>
      <c r="X10" s="31"/>
      <c r="Y10" s="31"/>
      <c r="Z10" s="31"/>
      <c r="AA10" s="31"/>
      <c r="AB10" s="31"/>
      <c r="AC10" s="31"/>
      <c r="AD10" s="31"/>
      <c r="AE10" s="31"/>
      <c r="AF10" s="31"/>
      <c r="AG10" s="31"/>
      <c r="AH10" s="31"/>
      <c r="AI10" s="31"/>
      <c r="AJ10" s="31"/>
      <c r="AK10" s="31"/>
      <c r="AL10" s="31"/>
      <c r="AM10" s="31"/>
      <c r="AN10" s="31"/>
      <c r="AO10" s="31"/>
      <c r="AP10" s="31"/>
      <c r="AQ10" s="31"/>
    </row>
    <row r="11" spans="2:46" ht="16.2" x14ac:dyDescent="0.25">
      <c r="B11" s="77">
        <f>B21</f>
        <v>10</v>
      </c>
      <c r="C11" s="53">
        <f>C21</f>
        <v>0.44275851733091881</v>
      </c>
      <c r="D11" s="68">
        <f>D21</f>
        <v>0.26786759446095482</v>
      </c>
      <c r="E11" s="66">
        <f t="shared" ref="E11:L11" si="0">E21</f>
        <v>0.44275851733091881</v>
      </c>
      <c r="F11" s="66">
        <f t="shared" si="0"/>
        <v>0.73183583502724969</v>
      </c>
      <c r="G11" s="66">
        <f t="shared" si="0"/>
        <v>0.36339033782872932</v>
      </c>
      <c r="H11" s="66">
        <f t="shared" si="0"/>
        <v>0.60064812062543949</v>
      </c>
      <c r="I11" s="66">
        <f t="shared" si="0"/>
        <v>0.99281166077924743</v>
      </c>
      <c r="J11" s="66">
        <f t="shared" si="0"/>
        <v>0.43436370579034755</v>
      </c>
      <c r="K11" s="66">
        <f t="shared" si="0"/>
        <v>0.71796004569015015</v>
      </c>
      <c r="L11" s="67">
        <f t="shared" si="0"/>
        <v>1.1867166163652736</v>
      </c>
      <c r="M11" s="32"/>
      <c r="N11" s="71">
        <f>N21</f>
        <v>8</v>
      </c>
      <c r="O11" s="53">
        <f>O21</f>
        <v>0.53925171756862866</v>
      </c>
      <c r="P11" s="66">
        <f t="shared" ref="P11:R11" si="1">P21</f>
        <v>0.53925171756862866</v>
      </c>
      <c r="Q11" s="66">
        <f t="shared" si="1"/>
        <v>0.73155121363719133</v>
      </c>
      <c r="R11" s="67">
        <f t="shared" si="1"/>
        <v>0.87442967809628669</v>
      </c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</row>
    <row r="12" spans="2:46" ht="16.2" x14ac:dyDescent="0.25">
      <c r="B12" s="74">
        <f t="shared" ref="B12:B20" si="2">B22</f>
        <v>15</v>
      </c>
      <c r="C12" s="69">
        <f t="shared" ref="C12:L12" si="3">C22</f>
        <v>0.59406379773718232</v>
      </c>
      <c r="D12" s="62">
        <f t="shared" si="3"/>
        <v>0.35940684194057793</v>
      </c>
      <c r="E12" s="62">
        <f t="shared" si="3"/>
        <v>0.59406379773718232</v>
      </c>
      <c r="F12" s="62">
        <f t="shared" si="3"/>
        <v>0.98192842928758706</v>
      </c>
      <c r="G12" s="62">
        <f t="shared" si="3"/>
        <v>0.48757287709088942</v>
      </c>
      <c r="H12" s="62">
        <f t="shared" si="3"/>
        <v>0.80590951879025996</v>
      </c>
      <c r="I12" s="62">
        <f t="shared" si="3"/>
        <v>1.332088356415436</v>
      </c>
      <c r="J12" s="62">
        <f t="shared" si="3"/>
        <v>0.5828002004716949</v>
      </c>
      <c r="K12" s="62">
        <f t="shared" si="3"/>
        <v>0.96331082220034137</v>
      </c>
      <c r="L12" s="63">
        <f t="shared" si="3"/>
        <v>1.5922570709777346</v>
      </c>
      <c r="M12" s="33"/>
      <c r="N12" s="72">
        <v>10</v>
      </c>
      <c r="O12" s="66">
        <f t="shared" ref="O12:R12" si="4">O22</f>
        <v>0.64412721952725216</v>
      </c>
      <c r="P12" s="64">
        <f t="shared" si="4"/>
        <v>0.64412721952725216</v>
      </c>
      <c r="Q12" s="64">
        <f t="shared" si="4"/>
        <v>0.87382577343750689</v>
      </c>
      <c r="R12" s="65">
        <f t="shared" si="4"/>
        <v>1.0444917259861843</v>
      </c>
      <c r="S12" s="33"/>
      <c r="T12" s="33"/>
      <c r="U12" s="33"/>
      <c r="V12" s="33"/>
      <c r="W12" s="33"/>
      <c r="X12" s="33"/>
      <c r="Y12" s="33"/>
      <c r="Z12" s="33"/>
      <c r="AA12" s="33"/>
      <c r="AB12" s="33"/>
      <c r="AC12" s="33"/>
      <c r="AD12" s="33"/>
      <c r="AE12" s="33"/>
      <c r="AF12" s="33"/>
      <c r="AG12" s="33"/>
      <c r="AH12" s="33"/>
      <c r="AI12" s="33"/>
      <c r="AJ12" s="33"/>
      <c r="AK12" s="33"/>
      <c r="AL12" s="33"/>
      <c r="AM12" s="33"/>
      <c r="AN12" s="33"/>
      <c r="AO12" s="33"/>
      <c r="AP12" s="33"/>
      <c r="AQ12" s="33"/>
    </row>
    <row r="13" spans="2:46" ht="16.2" x14ac:dyDescent="0.25">
      <c r="B13" s="74">
        <f t="shared" si="2"/>
        <v>20</v>
      </c>
      <c r="C13" s="70">
        <f t="shared" ref="C13:L13" si="5">C23</f>
        <v>0.73183583502724969</v>
      </c>
      <c r="D13" s="62">
        <f t="shared" si="5"/>
        <v>0.44275851733091881</v>
      </c>
      <c r="E13" s="62">
        <f t="shared" si="5"/>
        <v>0.73183583502724969</v>
      </c>
      <c r="F13" s="62">
        <f t="shared" si="5"/>
        <v>1.2096519173898479</v>
      </c>
      <c r="G13" s="62">
        <f t="shared" si="5"/>
        <v>0.60064812062543949</v>
      </c>
      <c r="H13" s="62">
        <f t="shared" si="5"/>
        <v>0.99281166077924743</v>
      </c>
      <c r="I13" s="62">
        <f t="shared" si="5"/>
        <v>1.6410190258364414</v>
      </c>
      <c r="J13" s="62">
        <f t="shared" si="5"/>
        <v>0.71796004569015015</v>
      </c>
      <c r="K13" s="62">
        <f t="shared" si="5"/>
        <v>1.1867166163652736</v>
      </c>
      <c r="L13" s="63">
        <f t="shared" si="5"/>
        <v>1.9615246503079409</v>
      </c>
      <c r="M13" s="33"/>
      <c r="N13" s="72">
        <v>12</v>
      </c>
      <c r="O13" s="66">
        <f t="shared" ref="O13:R13" si="6">O23</f>
        <v>0.74286268478427497</v>
      </c>
      <c r="P13" s="64">
        <f t="shared" si="6"/>
        <v>0.74286268478427497</v>
      </c>
      <c r="Q13" s="64">
        <f t="shared" si="6"/>
        <v>1.0077707328777432</v>
      </c>
      <c r="R13" s="65">
        <f t="shared" si="6"/>
        <v>1.2045973284136773</v>
      </c>
      <c r="S13" s="33"/>
      <c r="T13" s="33"/>
      <c r="U13" s="33"/>
      <c r="V13" s="33"/>
      <c r="W13" s="33"/>
      <c r="X13" s="33"/>
      <c r="Y13" s="33"/>
      <c r="Z13" s="33"/>
      <c r="AA13" s="33"/>
      <c r="AB13" s="33"/>
      <c r="AC13" s="33"/>
      <c r="AD13" s="33"/>
      <c r="AE13" s="33"/>
      <c r="AF13" s="33"/>
      <c r="AG13" s="33"/>
      <c r="AH13" s="33"/>
      <c r="AI13" s="33"/>
      <c r="AJ13" s="33"/>
      <c r="AK13" s="33"/>
      <c r="AL13" s="33"/>
      <c r="AM13" s="33"/>
      <c r="AN13" s="33"/>
      <c r="AO13" s="33"/>
      <c r="AP13" s="33"/>
      <c r="AQ13" s="33"/>
    </row>
    <row r="14" spans="2:46" ht="16.2" x14ac:dyDescent="0.25">
      <c r="B14" s="74">
        <f t="shared" si="2"/>
        <v>25</v>
      </c>
      <c r="C14" s="70">
        <f t="shared" ref="C14:L14" si="7">C24</f>
        <v>0.8603465682637722</v>
      </c>
      <c r="D14" s="62">
        <f t="shared" si="7"/>
        <v>0.52050713113963332</v>
      </c>
      <c r="E14" s="62">
        <f t="shared" si="7"/>
        <v>0.8603465682637722</v>
      </c>
      <c r="F14" s="62">
        <f t="shared" si="7"/>
        <v>1.4220673901289573</v>
      </c>
      <c r="G14" s="62">
        <f t="shared" si="7"/>
        <v>0.70612222657139945</v>
      </c>
      <c r="H14" s="62">
        <f t="shared" si="7"/>
        <v>1.1671498776113871</v>
      </c>
      <c r="I14" s="62">
        <f t="shared" si="7"/>
        <v>1.9291827753711601</v>
      </c>
      <c r="J14" s="62">
        <f t="shared" si="7"/>
        <v>0.84403418348190307</v>
      </c>
      <c r="K14" s="62">
        <f t="shared" si="7"/>
        <v>1.3951046389432986</v>
      </c>
      <c r="L14" s="63">
        <f t="shared" si="7"/>
        <v>2.3059693454262113</v>
      </c>
      <c r="M14" s="33"/>
      <c r="N14" s="72">
        <v>16</v>
      </c>
      <c r="O14" s="66">
        <f t="shared" ref="O14:R14" si="8">O24</f>
        <v>0.92696231463007561</v>
      </c>
      <c r="P14" s="64">
        <f t="shared" si="8"/>
        <v>0.92696231463007561</v>
      </c>
      <c r="Q14" s="64">
        <f t="shared" si="8"/>
        <v>1.2575210874080709</v>
      </c>
      <c r="R14" s="65">
        <f t="shared" si="8"/>
        <v>1.5031261505183955</v>
      </c>
      <c r="S14" s="33"/>
      <c r="T14" s="33"/>
      <c r="U14" s="33"/>
      <c r="V14" s="33"/>
      <c r="W14" s="33"/>
      <c r="X14" s="33"/>
      <c r="Y14" s="33"/>
      <c r="Z14" s="33"/>
      <c r="AA14" s="33"/>
      <c r="AB14" s="33"/>
      <c r="AC14" s="33"/>
      <c r="AD14" s="33"/>
      <c r="AE14" s="33"/>
      <c r="AF14" s="33"/>
      <c r="AG14" s="33"/>
      <c r="AH14" s="33"/>
      <c r="AI14" s="33"/>
      <c r="AJ14" s="33"/>
      <c r="AK14" s="33"/>
      <c r="AL14" s="33"/>
      <c r="AM14" s="33"/>
      <c r="AN14" s="33"/>
      <c r="AO14" s="33"/>
      <c r="AP14" s="33"/>
      <c r="AQ14" s="33"/>
    </row>
    <row r="15" spans="2:46" ht="16.2" x14ac:dyDescent="0.25">
      <c r="B15" s="74">
        <f t="shared" si="2"/>
        <v>30</v>
      </c>
      <c r="C15" s="70">
        <f t="shared" ref="C15:L15" si="9">C25</f>
        <v>0.98192842928758706</v>
      </c>
      <c r="D15" s="62">
        <f t="shared" si="9"/>
        <v>0.59406379773718232</v>
      </c>
      <c r="E15" s="62">
        <f t="shared" si="9"/>
        <v>0.98192842928758706</v>
      </c>
      <c r="F15" s="62">
        <f t="shared" si="9"/>
        <v>1.623030125578784</v>
      </c>
      <c r="G15" s="62">
        <f t="shared" si="9"/>
        <v>0.80590951879025996</v>
      </c>
      <c r="H15" s="62">
        <f t="shared" si="9"/>
        <v>1.332088356415436</v>
      </c>
      <c r="I15" s="62">
        <f t="shared" si="9"/>
        <v>2.2018096919381165</v>
      </c>
      <c r="J15" s="62">
        <f t="shared" si="9"/>
        <v>0.96331082220034137</v>
      </c>
      <c r="K15" s="62">
        <f t="shared" si="9"/>
        <v>1.5922570709777346</v>
      </c>
      <c r="L15" s="63">
        <f t="shared" si="9"/>
        <v>2.6318427257856847</v>
      </c>
      <c r="M15" s="33"/>
      <c r="N15" s="72">
        <v>20</v>
      </c>
      <c r="O15" s="66">
        <f t="shared" ref="O15:R15" si="10">O25</f>
        <v>1.0980417870897519</v>
      </c>
      <c r="P15" s="64">
        <f t="shared" si="10"/>
        <v>1.0980417870897519</v>
      </c>
      <c r="Q15" s="64">
        <f t="shared" si="10"/>
        <v>1.4896082400843325</v>
      </c>
      <c r="R15" s="65">
        <f t="shared" si="10"/>
        <v>1.7805419902050974</v>
      </c>
      <c r="S15" s="33"/>
      <c r="T15" s="33"/>
      <c r="U15" s="33"/>
      <c r="V15" s="33"/>
      <c r="W15" s="33"/>
      <c r="X15" s="33"/>
      <c r="Y15" s="33"/>
      <c r="Z15" s="33"/>
      <c r="AA15" s="33"/>
      <c r="AB15" s="33"/>
      <c r="AC15" s="33"/>
      <c r="AD15" s="33"/>
      <c r="AE15" s="33"/>
      <c r="AF15" s="33"/>
      <c r="AG15" s="33"/>
      <c r="AH15" s="33"/>
      <c r="AI15" s="33"/>
      <c r="AJ15" s="33"/>
      <c r="AK15" s="33"/>
      <c r="AL15" s="33"/>
      <c r="AM15" s="33"/>
      <c r="AN15" s="33"/>
      <c r="AO15" s="33"/>
      <c r="AP15" s="33"/>
      <c r="AQ15" s="33"/>
    </row>
    <row r="16" spans="2:46" ht="16.2" x14ac:dyDescent="0.25">
      <c r="B16" s="74">
        <f t="shared" si="2"/>
        <v>50</v>
      </c>
      <c r="C16" s="70">
        <f t="shared" ref="C16:L16" si="11">C26</f>
        <v>1.4220673901289573</v>
      </c>
      <c r="D16" s="62">
        <f t="shared" si="11"/>
        <v>0.8603465682637722</v>
      </c>
      <c r="E16" s="62">
        <f t="shared" si="11"/>
        <v>1.4220673901289573</v>
      </c>
      <c r="F16" s="62">
        <f t="shared" si="11"/>
        <v>2.3505360940176132</v>
      </c>
      <c r="G16" s="62">
        <f t="shared" si="11"/>
        <v>1.1671498776113871</v>
      </c>
      <c r="H16" s="62">
        <f t="shared" si="11"/>
        <v>1.9291827753711601</v>
      </c>
      <c r="I16" s="62">
        <f t="shared" si="11"/>
        <v>3.1887474369662416</v>
      </c>
      <c r="J16" s="62">
        <f t="shared" si="11"/>
        <v>1.3951046389432986</v>
      </c>
      <c r="K16" s="62">
        <f t="shared" si="11"/>
        <v>2.3059693454262113</v>
      </c>
      <c r="L16" s="63">
        <f t="shared" si="11"/>
        <v>3.8115381983627041</v>
      </c>
      <c r="M16" s="33"/>
      <c r="N16" s="72">
        <v>25</v>
      </c>
      <c r="O16" s="66">
        <f t="shared" ref="O16:R16" si="12">O26</f>
        <v>1.2986484977370376</v>
      </c>
      <c r="P16" s="64">
        <f t="shared" si="12"/>
        <v>1.2986484977370376</v>
      </c>
      <c r="Q16" s="64">
        <f t="shared" si="12"/>
        <v>1.7617521718634832</v>
      </c>
      <c r="R16" s="65">
        <f t="shared" si="12"/>
        <v>2.1058380545480659</v>
      </c>
      <c r="S16" s="33"/>
      <c r="T16" s="33"/>
      <c r="U16" s="33"/>
      <c r="V16" s="33"/>
      <c r="W16" s="33"/>
      <c r="X16" s="33"/>
      <c r="Y16" s="33"/>
      <c r="Z16" s="33"/>
      <c r="AA16" s="33"/>
      <c r="AB16" s="33"/>
      <c r="AC16" s="33"/>
      <c r="AD16" s="33"/>
      <c r="AE16" s="33"/>
      <c r="AF16" s="33"/>
      <c r="AG16" s="33"/>
      <c r="AH16" s="33"/>
      <c r="AI16" s="33"/>
      <c r="AJ16" s="33"/>
      <c r="AK16" s="33"/>
      <c r="AL16" s="33"/>
      <c r="AM16" s="33"/>
      <c r="AN16" s="33"/>
      <c r="AO16" s="33"/>
      <c r="AP16" s="33"/>
      <c r="AQ16" s="33"/>
    </row>
    <row r="17" spans="2:43" ht="16.2" x14ac:dyDescent="0.25">
      <c r="B17" s="74">
        <f t="shared" si="2"/>
        <v>75</v>
      </c>
      <c r="C17" s="70">
        <f t="shared" ref="C17:L17" si="13">C27</f>
        <v>1.9080350153643841</v>
      </c>
      <c r="D17" s="62">
        <f t="shared" si="13"/>
        <v>1.1543555453071737</v>
      </c>
      <c r="E17" s="62">
        <f t="shared" si="13"/>
        <v>1.9080350153643841</v>
      </c>
      <c r="F17" s="62">
        <f t="shared" si="13"/>
        <v>3.1537922909945424</v>
      </c>
      <c r="G17" s="62">
        <f t="shared" si="13"/>
        <v>1.5660037281769288</v>
      </c>
      <c r="H17" s="62">
        <f t="shared" si="13"/>
        <v>2.5884485587650086</v>
      </c>
      <c r="I17" s="62">
        <f t="shared" si="13"/>
        <v>4.2784482698343034</v>
      </c>
      <c r="J17" s="62">
        <f t="shared" si="13"/>
        <v>1.8718581972122366</v>
      </c>
      <c r="K17" s="62">
        <f t="shared" si="13"/>
        <v>3.0939956052512438</v>
      </c>
      <c r="L17" s="63">
        <f t="shared" si="13"/>
        <v>5.1140673046552454</v>
      </c>
      <c r="M17" s="33"/>
      <c r="N17" s="72">
        <v>32</v>
      </c>
      <c r="O17" s="66">
        <f t="shared" ref="O17:R17" si="14">O27</f>
        <v>1.5613043071616877</v>
      </c>
      <c r="P17" s="64">
        <f t="shared" si="14"/>
        <v>1.5613043071616877</v>
      </c>
      <c r="Q17" s="64">
        <f t="shared" si="14"/>
        <v>2.1180721795582342</v>
      </c>
      <c r="R17" s="65">
        <f t="shared" si="14"/>
        <v>2.5317505317875781</v>
      </c>
      <c r="S17" s="33"/>
      <c r="T17" s="33"/>
      <c r="U17" s="33"/>
      <c r="V17" s="33"/>
      <c r="W17" s="33"/>
      <c r="X17" s="33"/>
      <c r="Y17" s="33"/>
      <c r="Z17" s="33"/>
      <c r="AA17" s="33"/>
      <c r="AB17" s="33"/>
      <c r="AC17" s="33"/>
      <c r="AD17" s="33"/>
      <c r="AE17" s="33"/>
      <c r="AF17" s="33"/>
      <c r="AG17" s="33"/>
      <c r="AH17" s="33"/>
      <c r="AI17" s="33"/>
      <c r="AJ17" s="33"/>
      <c r="AK17" s="33"/>
      <c r="AL17" s="33"/>
      <c r="AM17" s="33"/>
      <c r="AN17" s="33"/>
      <c r="AO17" s="33"/>
      <c r="AP17" s="33"/>
      <c r="AQ17" s="33"/>
    </row>
    <row r="18" spans="2:43" ht="16.2" x14ac:dyDescent="0.25">
      <c r="B18" s="74">
        <f t="shared" si="2"/>
        <v>100</v>
      </c>
      <c r="C18" s="70">
        <f t="shared" ref="C18:L18" si="15">C28</f>
        <v>2.3505360940176132</v>
      </c>
      <c r="D18" s="62">
        <f t="shared" si="15"/>
        <v>1.4220673901289573</v>
      </c>
      <c r="E18" s="62">
        <f t="shared" si="15"/>
        <v>2.3505360940176132</v>
      </c>
      <c r="F18" s="62">
        <f t="shared" si="15"/>
        <v>3.8852026054676281</v>
      </c>
      <c r="G18" s="62">
        <f t="shared" si="15"/>
        <v>1.9291827753711601</v>
      </c>
      <c r="H18" s="62">
        <f t="shared" si="15"/>
        <v>3.1887474369662416</v>
      </c>
      <c r="I18" s="62">
        <f t="shared" si="15"/>
        <v>5.2706826675883542</v>
      </c>
      <c r="J18" s="62">
        <f t="shared" si="15"/>
        <v>2.3059693454262113</v>
      </c>
      <c r="K18" s="62">
        <f t="shared" si="15"/>
        <v>3.8115381983627041</v>
      </c>
      <c r="L18" s="63">
        <f t="shared" si="15"/>
        <v>6.3000939133875749</v>
      </c>
      <c r="M18" s="33"/>
      <c r="N18" s="72">
        <v>36</v>
      </c>
      <c r="O18" s="66">
        <f t="shared" ref="O18:R18" si="16">O28</f>
        <v>1.7039973230237546</v>
      </c>
      <c r="P18" s="64">
        <f t="shared" si="16"/>
        <v>1.7039973230237546</v>
      </c>
      <c r="Q18" s="64">
        <f t="shared" si="16"/>
        <v>2.3116501423732738</v>
      </c>
      <c r="R18" s="65">
        <f t="shared" si="16"/>
        <v>2.76313599401557</v>
      </c>
      <c r="S18" s="33"/>
      <c r="T18" s="33"/>
      <c r="U18" s="33"/>
      <c r="V18" s="33"/>
      <c r="W18" s="33"/>
      <c r="X18" s="33"/>
      <c r="Y18" s="33"/>
      <c r="Z18" s="33"/>
      <c r="AA18" s="33"/>
      <c r="AB18" s="33"/>
      <c r="AC18" s="33"/>
      <c r="AD18" s="33"/>
      <c r="AE18" s="33"/>
      <c r="AF18" s="33"/>
      <c r="AG18" s="33"/>
      <c r="AH18" s="33"/>
      <c r="AI18" s="33"/>
      <c r="AJ18" s="33"/>
      <c r="AK18" s="33"/>
      <c r="AL18" s="33"/>
      <c r="AM18" s="33"/>
      <c r="AN18" s="33"/>
      <c r="AO18" s="33"/>
      <c r="AP18" s="33"/>
      <c r="AQ18" s="33"/>
    </row>
    <row r="19" spans="2:43" ht="16.2" x14ac:dyDescent="0.25">
      <c r="B19" s="74">
        <f t="shared" si="2"/>
        <v>200</v>
      </c>
      <c r="C19" s="70">
        <f t="shared" ref="C19:L19" si="17">C29</f>
        <v>3.8852026054676281</v>
      </c>
      <c r="D19" s="62">
        <f t="shared" si="17"/>
        <v>2.3505360940176132</v>
      </c>
      <c r="E19" s="62">
        <f t="shared" si="17"/>
        <v>3.8852026054676281</v>
      </c>
      <c r="F19" s="62">
        <f t="shared" si="17"/>
        <v>6.4218538587645888</v>
      </c>
      <c r="G19" s="62">
        <f t="shared" si="17"/>
        <v>3.1887474369662416</v>
      </c>
      <c r="H19" s="62">
        <f t="shared" si="17"/>
        <v>5.2706826675883542</v>
      </c>
      <c r="I19" s="62">
        <f t="shared" si="17"/>
        <v>8.7119147350365704</v>
      </c>
      <c r="J19" s="62">
        <f t="shared" si="17"/>
        <v>3.8115381983627041</v>
      </c>
      <c r="K19" s="62">
        <f t="shared" si="17"/>
        <v>6.3000939133875749</v>
      </c>
      <c r="L19" s="63">
        <f t="shared" si="17"/>
        <v>10.41342923824115</v>
      </c>
      <c r="M19" s="33"/>
      <c r="N19" s="72">
        <v>40</v>
      </c>
      <c r="O19" s="66">
        <f t="shared" ref="O19:R19" si="18">O29</f>
        <v>1.8422894951037727</v>
      </c>
      <c r="P19" s="64">
        <f t="shared" si="18"/>
        <v>1.8422894951037727</v>
      </c>
      <c r="Q19" s="64">
        <f t="shared" si="18"/>
        <v>2.4992579014691643</v>
      </c>
      <c r="R19" s="65">
        <f t="shared" si="18"/>
        <v>2.9873852185899481</v>
      </c>
      <c r="S19" s="33"/>
      <c r="T19" s="33"/>
      <c r="U19" s="33"/>
      <c r="V19" s="33"/>
      <c r="W19" s="33"/>
      <c r="X19" s="33"/>
      <c r="Y19" s="33"/>
      <c r="Z19" s="33"/>
      <c r="AA19" s="33"/>
      <c r="AB19" s="33"/>
      <c r="AC19" s="33"/>
      <c r="AD19" s="33"/>
      <c r="AE19" s="33"/>
      <c r="AF19" s="33"/>
      <c r="AG19" s="33"/>
      <c r="AH19" s="33"/>
      <c r="AI19" s="33"/>
      <c r="AJ19" s="33"/>
      <c r="AK19" s="33"/>
      <c r="AL19" s="33"/>
      <c r="AM19" s="33"/>
      <c r="AN19" s="33"/>
      <c r="AO19" s="33"/>
      <c r="AP19" s="33"/>
      <c r="AQ19" s="33"/>
    </row>
    <row r="20" spans="2:43" ht="16.8" thickBot="1" x14ac:dyDescent="0.3">
      <c r="B20" s="74">
        <f t="shared" si="2"/>
        <v>250</v>
      </c>
      <c r="C20" s="70">
        <f t="shared" ref="C20:L20" si="19">C30</f>
        <v>4.5674460973875082</v>
      </c>
      <c r="D20" s="62">
        <f t="shared" si="19"/>
        <v>2.7632913903333045</v>
      </c>
      <c r="E20" s="62">
        <f t="shared" si="19"/>
        <v>4.5674460973875082</v>
      </c>
      <c r="F20" s="62">
        <f t="shared" si="19"/>
        <v>7.5495345606762401</v>
      </c>
      <c r="G20" s="62">
        <f t="shared" si="19"/>
        <v>3.7486930581250544</v>
      </c>
      <c r="H20" s="62">
        <f t="shared" si="19"/>
        <v>6.1962171410998739</v>
      </c>
      <c r="I20" s="62">
        <f t="shared" si="19"/>
        <v>10.241731255229146</v>
      </c>
      <c r="J20" s="62">
        <f t="shared" si="19"/>
        <v>4.4808461840974623</v>
      </c>
      <c r="K20" s="62">
        <f t="shared" si="19"/>
        <v>7.406393508894868</v>
      </c>
      <c r="L20" s="63">
        <f t="shared" si="19"/>
        <v>12.242032543602908</v>
      </c>
      <c r="M20" s="33"/>
      <c r="N20" s="72">
        <v>60</v>
      </c>
      <c r="O20" s="66">
        <f t="shared" ref="O20:R20" si="20">O30</f>
        <v>2.4840407412166909</v>
      </c>
      <c r="P20" s="64">
        <f t="shared" si="20"/>
        <v>2.4840407412166909</v>
      </c>
      <c r="Q20" s="64">
        <f t="shared" si="20"/>
        <v>3.3698604190908852</v>
      </c>
      <c r="R20" s="65">
        <f t="shared" si="20"/>
        <v>4.0280241582053646</v>
      </c>
      <c r="S20" s="33"/>
      <c r="T20" s="33"/>
      <c r="U20" s="33"/>
      <c r="V20" s="33"/>
      <c r="W20" s="33"/>
      <c r="X20" s="33"/>
      <c r="Y20" s="33"/>
      <c r="Z20" s="33"/>
      <c r="AA20" s="33"/>
      <c r="AB20" s="33"/>
      <c r="AC20" s="33"/>
      <c r="AD20" s="33"/>
      <c r="AE20" s="33"/>
      <c r="AF20" s="33"/>
      <c r="AG20" s="33"/>
      <c r="AH20" s="33"/>
      <c r="AI20" s="33"/>
      <c r="AJ20" s="33"/>
      <c r="AK20" s="33"/>
      <c r="AL20" s="33"/>
      <c r="AM20" s="33"/>
      <c r="AN20" s="33"/>
      <c r="AO20" s="33"/>
      <c r="AP20" s="33"/>
      <c r="AQ20" s="33"/>
    </row>
    <row r="21" spans="2:43" ht="16.2" hidden="1" x14ac:dyDescent="0.25">
      <c r="B21" s="75">
        <f>D4</f>
        <v>10</v>
      </c>
      <c r="C21" s="9">
        <f>F6*POWER(C8,D6)*POWER(B21*C9*C6,E6)*G4</f>
        <v>0.44275851733091881</v>
      </c>
      <c r="D21" s="9">
        <f>F6*POWER(D8,D6)*POWER(B21*D9*C6,E6)*G4</f>
        <v>0.26786759446095482</v>
      </c>
      <c r="E21" s="9">
        <f>F6*POWER(D8,D6)*POWER(B21*E9*C6,E6)*G4</f>
        <v>0.44275851733091881</v>
      </c>
      <c r="F21" s="9">
        <f>F6*POWER(D8,D6)*POWER(B21*F9*C6,E6)*G4</f>
        <v>0.73183583502724969</v>
      </c>
      <c r="G21" s="9">
        <f>F6*POWER(G8,D6)*POWER(B21*G9*C6,E6)*G4</f>
        <v>0.36339033782872932</v>
      </c>
      <c r="H21" s="9">
        <f>F6*POWER(G8,D6)*POWER(B21*H9*C6,E6)*G4</f>
        <v>0.60064812062543949</v>
      </c>
      <c r="I21" s="9">
        <f>F6*POWER(G8,D6)*POWER(B21*I9*C6,E6)*G4</f>
        <v>0.99281166077924743</v>
      </c>
      <c r="J21" s="9">
        <f>F6*POWER(J8,D6)*POWER(B21*J9*C6,E6)*G4</f>
        <v>0.43436370579034755</v>
      </c>
      <c r="K21" s="9">
        <f>F6*POWER(J8,D6)*POWER(B21*K9*C6,E6)*G4</f>
        <v>0.71796004569015015</v>
      </c>
      <c r="L21" s="10">
        <f>F6*POWER(J8,D6)*POWER(B21*L9*C6,E6)*G4</f>
        <v>1.1867166163652736</v>
      </c>
      <c r="M21" s="32"/>
      <c r="N21" s="73">
        <f>O4</f>
        <v>8</v>
      </c>
      <c r="O21" s="49">
        <f>0.048*POWER(O8,D6)*POWER(3.14*(N21*O9-O9*O9),E6)*R4</f>
        <v>0.53925171756862866</v>
      </c>
      <c r="P21" s="42">
        <f>0.048*POWER(P8,D6)*POWER(3.14*(N21*P9-P9*P9),E6)*R4</f>
        <v>0.53925171756862866</v>
      </c>
      <c r="Q21" s="42">
        <f>0.048*POWER(Q8,D6)*POWER(3.14*(N21*Q9-Q9*Q9),E6)*R4</f>
        <v>0.73155121363719133</v>
      </c>
      <c r="R21" s="45">
        <f>0.048*POWER(R8,D6)*POWER(3.14*(N21*R9-R9*R9),E6)*R4</f>
        <v>0.87442967809628669</v>
      </c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  <c r="AN21" s="32"/>
      <c r="AO21" s="32"/>
      <c r="AP21" s="32"/>
      <c r="AQ21" s="32"/>
    </row>
    <row r="22" spans="2:43" ht="16.2" hidden="1" x14ac:dyDescent="0.25">
      <c r="B22" s="74">
        <v>15</v>
      </c>
      <c r="C22" s="11">
        <f>F6*POWER(C8,D6)*POWER(B22*C9*C6,E6)*G4</f>
        <v>0.59406379773718232</v>
      </c>
      <c r="D22" s="12">
        <f>F6*POWER(D8,D6)*POWER(B22*D9*C6,E6)*G4</f>
        <v>0.35940684194057793</v>
      </c>
      <c r="E22" s="12">
        <f>F6*POWER(D8,D6)*POWER(B22*E9*C6,E6)*G4</f>
        <v>0.59406379773718232</v>
      </c>
      <c r="F22" s="12">
        <f>F6*POWER(D8,D6)*POWER(B22*F9*C6,E6)*G4</f>
        <v>0.98192842928758706</v>
      </c>
      <c r="G22" s="12">
        <f>F6*POWER(G8,D6)*POWER(B22*G9*C6,E6)*G4</f>
        <v>0.48757287709088942</v>
      </c>
      <c r="H22" s="12">
        <f>F6*POWER(G8,D6)*POWER(B22*H9*C6,E6)*G4</f>
        <v>0.80590951879025996</v>
      </c>
      <c r="I22" s="12">
        <f>F6*POWER(G8,D6)*POWER(B22*I9*C6,E6)*G4</f>
        <v>1.332088356415436</v>
      </c>
      <c r="J22" s="12">
        <f>F6*POWER(J8,D6)*POWER(B22*J9*C6,E6)*G4</f>
        <v>0.5828002004716949</v>
      </c>
      <c r="K22" s="12">
        <f>F6*POWER(J8,D6)*POWER(B22*K9*C6,E6)*G4</f>
        <v>0.96331082220034137</v>
      </c>
      <c r="L22" s="13">
        <f>F6*POWER(J8,D6)*POWER(B22*L9*C6,E6)*G4</f>
        <v>1.5922570709777346</v>
      </c>
      <c r="M22" s="33"/>
      <c r="N22" s="72">
        <v>10</v>
      </c>
      <c r="O22" s="49">
        <f>0.048*POWER(O8,D6)*POWER(3.14*(N22*O9-O9*O9),E6)*R4</f>
        <v>0.64412721952725216</v>
      </c>
      <c r="P22" s="43">
        <f>0.048*POWER(P8,D6)*POWER(3.14*(N22*P9-P9*P9),E6)*R4</f>
        <v>0.64412721952725216</v>
      </c>
      <c r="Q22" s="43">
        <f>0.048*POWER(Q8,D6)*POWER(3.14*(N22*Q9-Q9*Q9),E6)*R4</f>
        <v>0.87382577343750689</v>
      </c>
      <c r="R22" s="46">
        <f>0.048*POWER(R8,D6)*POWER(3.14*(N22*R9-R9*R9),E6)*R4</f>
        <v>1.0444917259861843</v>
      </c>
      <c r="S22" s="33"/>
      <c r="T22" s="33"/>
      <c r="U22" s="33"/>
      <c r="V22" s="33"/>
      <c r="W22" s="33"/>
      <c r="X22" s="33"/>
      <c r="Y22" s="33"/>
      <c r="Z22" s="33"/>
      <c r="AA22" s="33"/>
      <c r="AB22" s="33"/>
      <c r="AC22" s="33"/>
      <c r="AD22" s="33"/>
      <c r="AE22" s="33"/>
      <c r="AF22" s="33"/>
      <c r="AG22" s="33"/>
      <c r="AH22" s="33"/>
      <c r="AI22" s="33"/>
      <c r="AJ22" s="33"/>
      <c r="AK22" s="33"/>
      <c r="AL22" s="33"/>
      <c r="AM22" s="33"/>
      <c r="AN22" s="33"/>
      <c r="AO22" s="33"/>
      <c r="AP22" s="33"/>
      <c r="AQ22" s="33"/>
    </row>
    <row r="23" spans="2:43" ht="16.2" hidden="1" x14ac:dyDescent="0.25">
      <c r="B23" s="74">
        <v>20</v>
      </c>
      <c r="C23" s="11">
        <f>F6*POWER(C8,D6)*POWER(B23*C9*C6,E6)*G4</f>
        <v>0.73183583502724969</v>
      </c>
      <c r="D23" s="12">
        <f>F6*POWER(D8,D6)*POWER(B23*D9*C6,E6)*G4</f>
        <v>0.44275851733091881</v>
      </c>
      <c r="E23" s="12">
        <f>F6*POWER(D8,D6)*POWER(B23*E9*C6,E6)*G4</f>
        <v>0.73183583502724969</v>
      </c>
      <c r="F23" s="12">
        <f>F6*POWER(D8,D6)*POWER(B23*F9*C6,E6)*G4</f>
        <v>1.2096519173898479</v>
      </c>
      <c r="G23" s="12">
        <f>F6*POWER(G8,D6)*POWER(B23*G9*C6,E6)*G4</f>
        <v>0.60064812062543949</v>
      </c>
      <c r="H23" s="12">
        <f>F6*POWER(G8,D6)*POWER(B23*H9*C6,E6)*G4</f>
        <v>0.99281166077924743</v>
      </c>
      <c r="I23" s="12">
        <f>F6*POWER(G8,D6)*POWER(B23*I9*C6,E6)*G4</f>
        <v>1.6410190258364414</v>
      </c>
      <c r="J23" s="12">
        <f>F6*POWER(J8,D6)*POWER(B23*J9*C6,E6)*G4</f>
        <v>0.71796004569015015</v>
      </c>
      <c r="K23" s="12">
        <f>F6*POWER(J8,D6)*POWER(B23*K9*C6,E6)*G4</f>
        <v>1.1867166163652736</v>
      </c>
      <c r="L23" s="13">
        <f>F6*POWER(J8,D6)*POWER(B23*L9*C6,E6)*G4</f>
        <v>1.9615246503079409</v>
      </c>
      <c r="M23" s="33"/>
      <c r="N23" s="72">
        <v>12</v>
      </c>
      <c r="O23" s="49">
        <f>0.048*POWER(O8,D6)*POWER(3.14*(N23*O9-O9*O9),E6)*R4</f>
        <v>0.74286268478427497</v>
      </c>
      <c r="P23" s="43">
        <f>0.048*POWER(P8,D6)*POWER(3.14*(N23*P9-P9*P9),E6)*R4</f>
        <v>0.74286268478427497</v>
      </c>
      <c r="Q23" s="43">
        <f>0.048*POWER(Q8,D6)*POWER(3.14*(N23*Q9-Q9*Q9),E6)*R4</f>
        <v>1.0077707328777432</v>
      </c>
      <c r="R23" s="46">
        <f>0.048*POWER(R8,D6)*POWER(3.14*(N23*R9-R9*R9),E6)*R4</f>
        <v>1.2045973284136773</v>
      </c>
      <c r="S23" s="33"/>
      <c r="T23" s="33"/>
      <c r="U23" s="33"/>
      <c r="V23" s="33"/>
      <c r="W23" s="33"/>
      <c r="X23" s="33"/>
      <c r="Y23" s="33"/>
      <c r="Z23" s="33"/>
      <c r="AA23" s="33"/>
      <c r="AB23" s="33"/>
      <c r="AC23" s="33"/>
      <c r="AD23" s="33"/>
      <c r="AE23" s="33"/>
      <c r="AF23" s="33"/>
      <c r="AG23" s="33"/>
      <c r="AH23" s="33"/>
      <c r="AI23" s="33"/>
      <c r="AJ23" s="33"/>
      <c r="AK23" s="33"/>
      <c r="AL23" s="33"/>
      <c r="AM23" s="33"/>
      <c r="AN23" s="33"/>
      <c r="AO23" s="33"/>
      <c r="AP23" s="33"/>
      <c r="AQ23" s="33"/>
    </row>
    <row r="24" spans="2:43" ht="16.2" hidden="1" x14ac:dyDescent="0.25">
      <c r="B24" s="74">
        <v>25</v>
      </c>
      <c r="C24" s="11">
        <f>F6*POWER(C8,D6)*POWER(B24*C9*C6,E6)*G4</f>
        <v>0.8603465682637722</v>
      </c>
      <c r="D24" s="12">
        <f>F6*POWER(D8,D6)*POWER(B24*D9*C6,E6)*G4</f>
        <v>0.52050713113963332</v>
      </c>
      <c r="E24" s="12">
        <f>F6*POWER(D8,D6)*POWER(B24*E9*C6,E6)*G4</f>
        <v>0.8603465682637722</v>
      </c>
      <c r="F24" s="12">
        <f>F6*POWER(D8,D6)*POWER(B24*F9*C6,E6)*G4</f>
        <v>1.4220673901289573</v>
      </c>
      <c r="G24" s="12">
        <f>F6*POWER(G8,D6)*POWER(B24*G9*C6,E6)*G4</f>
        <v>0.70612222657139945</v>
      </c>
      <c r="H24" s="12">
        <f>F6*POWER(G8,D6)*POWER(B24*H9*C6,E6)*G4</f>
        <v>1.1671498776113871</v>
      </c>
      <c r="I24" s="12">
        <f>F6*POWER(G8,D6)*POWER(B24*I9*C6,E6)*G4</f>
        <v>1.9291827753711601</v>
      </c>
      <c r="J24" s="12">
        <f>F6*POWER(J8,D6)*POWER(B24*J9*C6,E6)*G4</f>
        <v>0.84403418348190307</v>
      </c>
      <c r="K24" s="12">
        <f>F6*POWER(J8,D6)*POWER(B24*K9*C6,E6)*G4</f>
        <v>1.3951046389432986</v>
      </c>
      <c r="L24" s="13">
        <f>F6*POWER(J8,D6)*POWER(B24*L9*C6,E6)*G4</f>
        <v>2.3059693454262113</v>
      </c>
      <c r="M24" s="33"/>
      <c r="N24" s="72">
        <v>16</v>
      </c>
      <c r="O24" s="49">
        <f>0.048*POWER(O8,D6)*POWER(3.14*(N24*O9-O9*O9),E6)*R4</f>
        <v>0.92696231463007561</v>
      </c>
      <c r="P24" s="43">
        <f>0.048*POWER(P8,D6)*POWER(3.14*(N24*P9-P9*P9),E6)*R4</f>
        <v>0.92696231463007561</v>
      </c>
      <c r="Q24" s="43">
        <f>0.048*POWER(Q8,D6)*POWER(3.14*(N24*Q9-Q9*Q9),E6)*R4</f>
        <v>1.2575210874080709</v>
      </c>
      <c r="R24" s="46">
        <f>0.048*POWER(R8,D6)*POWER(3.14*(N24*R9-R9*R9),E6)*R4</f>
        <v>1.5031261505183955</v>
      </c>
      <c r="S24" s="33"/>
      <c r="T24" s="33"/>
      <c r="U24" s="33"/>
      <c r="V24" s="33"/>
      <c r="W24" s="33"/>
      <c r="X24" s="33"/>
      <c r="Y24" s="33"/>
      <c r="Z24" s="33"/>
      <c r="AA24" s="33"/>
      <c r="AB24" s="33"/>
      <c r="AC24" s="33"/>
      <c r="AD24" s="33"/>
      <c r="AE24" s="33"/>
      <c r="AF24" s="33"/>
      <c r="AG24" s="33"/>
      <c r="AH24" s="33"/>
      <c r="AI24" s="33"/>
      <c r="AJ24" s="33"/>
      <c r="AK24" s="33"/>
      <c r="AL24" s="33"/>
      <c r="AM24" s="33"/>
      <c r="AN24" s="33"/>
      <c r="AO24" s="33"/>
      <c r="AP24" s="33"/>
      <c r="AQ24" s="33"/>
    </row>
    <row r="25" spans="2:43" ht="16.2" hidden="1" x14ac:dyDescent="0.25">
      <c r="B25" s="74">
        <v>30</v>
      </c>
      <c r="C25" s="11">
        <f>F6*POWER(C8,D6)*POWER(B25*C9*C6,E6)*G4</f>
        <v>0.98192842928758706</v>
      </c>
      <c r="D25" s="12">
        <f>F6*POWER(D8,D6)*POWER(B25*D9*C6,E6)*G4</f>
        <v>0.59406379773718232</v>
      </c>
      <c r="E25" s="12">
        <f>F6*POWER(D8,D6)*POWER(B25*E9*C6,E6)*G4</f>
        <v>0.98192842928758706</v>
      </c>
      <c r="F25" s="12">
        <f>F6*POWER(D8,D6)*POWER(B25*F9*C6,E6)*G4</f>
        <v>1.623030125578784</v>
      </c>
      <c r="G25" s="12">
        <f>F6*POWER(G8,D6)*POWER(B25*G9*C6,E6)*G4</f>
        <v>0.80590951879025996</v>
      </c>
      <c r="H25" s="12">
        <f>F6*POWER(G8,D6)*POWER(B25*H9*C6,E6)*G4</f>
        <v>1.332088356415436</v>
      </c>
      <c r="I25" s="12">
        <f>F6*POWER(G8,D6)*POWER(B25*I9*C6,E6)*G4</f>
        <v>2.2018096919381165</v>
      </c>
      <c r="J25" s="12">
        <f>F6*POWER(J8,D6)*POWER(B25*J9*C6,E6)*G4</f>
        <v>0.96331082220034137</v>
      </c>
      <c r="K25" s="12">
        <f>F6*POWER(J8,D6)*POWER(B25*K9*C6,E6)*G4</f>
        <v>1.5922570709777346</v>
      </c>
      <c r="L25" s="13">
        <f>F6*POWER(J8,D6)*POWER(B25*L9*C6,E6)*G4</f>
        <v>2.6318427257856847</v>
      </c>
      <c r="M25" s="33"/>
      <c r="N25" s="72">
        <v>20</v>
      </c>
      <c r="O25" s="49">
        <f>0.048*POWER(O8,D6)*POWER(3.14*(N25*O9-O9*O9),E6)*R4</f>
        <v>1.0980417870897519</v>
      </c>
      <c r="P25" s="43">
        <f>0.048*POWER(P8,D6)*POWER(3.14*(N25*P9-P9*P9),E6)*R4</f>
        <v>1.0980417870897519</v>
      </c>
      <c r="Q25" s="43">
        <f>0.048*POWER(Q8,D6)*POWER(3.14*(N25*Q9-Q9*Q9),E6)*R4</f>
        <v>1.4896082400843325</v>
      </c>
      <c r="R25" s="46">
        <f>0.048*POWER(R8,D6)*POWER(3.14*(N25*R9-R9*R9),E6)*R4</f>
        <v>1.7805419902050974</v>
      </c>
      <c r="S25" s="33"/>
      <c r="T25" s="33"/>
      <c r="U25" s="33"/>
      <c r="V25" s="33"/>
      <c r="W25" s="33"/>
      <c r="X25" s="33"/>
      <c r="Y25" s="33"/>
      <c r="Z25" s="33"/>
      <c r="AA25" s="33"/>
      <c r="AB25" s="33"/>
      <c r="AC25" s="33"/>
      <c r="AD25" s="33"/>
      <c r="AE25" s="33"/>
      <c r="AF25" s="33"/>
      <c r="AG25" s="33"/>
      <c r="AH25" s="33"/>
      <c r="AI25" s="33"/>
      <c r="AJ25" s="33"/>
      <c r="AK25" s="33"/>
      <c r="AL25" s="33"/>
      <c r="AM25" s="33"/>
      <c r="AN25" s="33"/>
      <c r="AO25" s="33"/>
      <c r="AP25" s="33"/>
      <c r="AQ25" s="33"/>
    </row>
    <row r="26" spans="2:43" ht="16.2" hidden="1" x14ac:dyDescent="0.25">
      <c r="B26" s="74">
        <v>50</v>
      </c>
      <c r="C26" s="11">
        <f>F6*POWER(C8,D6)*POWER(B26*C9*C6,E6)*G4</f>
        <v>1.4220673901289573</v>
      </c>
      <c r="D26" s="12">
        <f>F6*POWER(D8,D6)*POWER(B26*D9*C6,E6)*G4</f>
        <v>0.8603465682637722</v>
      </c>
      <c r="E26" s="12">
        <f>F6*POWER(D8,D6)*POWER(B26*E9*C6,E6)*G4</f>
        <v>1.4220673901289573</v>
      </c>
      <c r="F26" s="12">
        <f>F6*POWER(D8,D6)*POWER(B26*F9*C6,E6)*G4</f>
        <v>2.3505360940176132</v>
      </c>
      <c r="G26" s="12">
        <f>F6*POWER(G8,D6)*POWER(B26*G9*C6,E6)*G4</f>
        <v>1.1671498776113871</v>
      </c>
      <c r="H26" s="12">
        <f>F6*POWER(G8,D6)*POWER(B26*H9*C6,E6)*G4</f>
        <v>1.9291827753711601</v>
      </c>
      <c r="I26" s="12">
        <f>F6*POWER(G8,D6)*POWER(B26*I9*C6,E6)*G4</f>
        <v>3.1887474369662416</v>
      </c>
      <c r="J26" s="12">
        <f>F6*POWER(J8,D6)*POWER(B26*J9*C6,E6)*G4</f>
        <v>1.3951046389432986</v>
      </c>
      <c r="K26" s="12">
        <f>F6*POWER(J8,D6)*POWER(B26*K9*C6,E6)*G4</f>
        <v>2.3059693454262113</v>
      </c>
      <c r="L26" s="13">
        <f>F6*POWER(J8,D6)*POWER(B26*L9*C6,E6)*G4</f>
        <v>3.8115381983627041</v>
      </c>
      <c r="M26" s="33"/>
      <c r="N26" s="72">
        <v>25</v>
      </c>
      <c r="O26" s="49">
        <f>0.048*POWER(O8,D6)*POWER(3.14*(N26*O9-O9*O9),E6)*R4</f>
        <v>1.2986484977370376</v>
      </c>
      <c r="P26" s="43">
        <f>0.048*POWER(P8,D6)*POWER(3.14*(N26*P9-P9*P9),E6)*R4</f>
        <v>1.2986484977370376</v>
      </c>
      <c r="Q26" s="43">
        <f>0.048*POWER(Q8,D6)*POWER(3.14*(N26*Q9-Q9*Q9),E6)*R4</f>
        <v>1.7617521718634832</v>
      </c>
      <c r="R26" s="46">
        <f>0.048*POWER(R8,D6)*POWER(3.14*(N26*R9-R9*R9),E6)*R4</f>
        <v>2.1058380545480659</v>
      </c>
      <c r="S26" s="33"/>
      <c r="T26" s="33"/>
      <c r="U26" s="33"/>
      <c r="V26" s="33"/>
      <c r="W26" s="33"/>
      <c r="X26" s="33"/>
      <c r="Y26" s="33"/>
      <c r="Z26" s="33"/>
      <c r="AA26" s="33"/>
      <c r="AB26" s="33"/>
      <c r="AC26" s="33"/>
      <c r="AD26" s="33"/>
      <c r="AE26" s="33"/>
      <c r="AF26" s="33"/>
      <c r="AG26" s="33"/>
      <c r="AH26" s="33"/>
      <c r="AI26" s="33"/>
      <c r="AJ26" s="33"/>
      <c r="AK26" s="33"/>
      <c r="AL26" s="33"/>
      <c r="AM26" s="33"/>
      <c r="AN26" s="33"/>
      <c r="AO26" s="33"/>
      <c r="AP26" s="33"/>
      <c r="AQ26" s="33"/>
    </row>
    <row r="27" spans="2:43" ht="16.2" hidden="1" x14ac:dyDescent="0.25">
      <c r="B27" s="74">
        <v>75</v>
      </c>
      <c r="C27" s="11">
        <f>F6*POWER(C8,D6)*POWER(B27*C9*C6,E6)*G4</f>
        <v>1.9080350153643841</v>
      </c>
      <c r="D27" s="12">
        <f>F6*POWER(D8,D6)*POWER(B27*D9*C6,E6)*G4</f>
        <v>1.1543555453071737</v>
      </c>
      <c r="E27" s="12">
        <f>F6*POWER(D8,D6)*POWER(B27*E9*C6,E6)*G4</f>
        <v>1.9080350153643841</v>
      </c>
      <c r="F27" s="12">
        <f>F6*POWER(D8,D6)*POWER(B27*F9*C6,E6)*G4</f>
        <v>3.1537922909945424</v>
      </c>
      <c r="G27" s="12">
        <f>F6*POWER(G8,D6)*POWER(B27*G9*C6,E6)*G4</f>
        <v>1.5660037281769288</v>
      </c>
      <c r="H27" s="12">
        <f>F6*POWER(G8,D6)*POWER(B27*H9*C6,E6)*G4</f>
        <v>2.5884485587650086</v>
      </c>
      <c r="I27" s="12">
        <f>F6*POWER(G8,D6)*POWER(B27*I9*C6,E6)*G4</f>
        <v>4.2784482698343034</v>
      </c>
      <c r="J27" s="12">
        <f>F6*POWER(J8,D6)*POWER(B27*J9*C6,E6)*G4</f>
        <v>1.8718581972122366</v>
      </c>
      <c r="K27" s="12">
        <f>F6*POWER(J8,D6)*POWER(B27*K9*C6,E6)*G4</f>
        <v>3.0939956052512438</v>
      </c>
      <c r="L27" s="13">
        <f>F6*POWER(J8,D6)*POWER(B27*L9*C6,E6)*G4</f>
        <v>5.1140673046552454</v>
      </c>
      <c r="M27" s="33"/>
      <c r="N27" s="72">
        <v>32</v>
      </c>
      <c r="O27" s="49">
        <f>0.048*POWER(O8,D6)*POWER(3.14*(N27*O9-O9*O9),E6)*R4</f>
        <v>1.5613043071616877</v>
      </c>
      <c r="P27" s="43">
        <f>0.048*POWER(P8,D6)*POWER(3.14*(N27*P9-P9*P9),E6)*R4</f>
        <v>1.5613043071616877</v>
      </c>
      <c r="Q27" s="43">
        <f>0.048*POWER(Q8,D6)*POWER(3.14*(N27*Q9-Q9*Q9),E6)*R4</f>
        <v>2.1180721795582342</v>
      </c>
      <c r="R27" s="46">
        <f>0.048*POWER(R8,D6)*POWER(3.14*(N27*R9-R9*R9),E6)*R4</f>
        <v>2.5317505317875781</v>
      </c>
      <c r="S27" s="33"/>
      <c r="T27" s="33"/>
      <c r="U27" s="33"/>
      <c r="V27" s="33"/>
      <c r="W27" s="33"/>
      <c r="X27" s="33"/>
      <c r="Y27" s="33"/>
      <c r="Z27" s="33"/>
      <c r="AA27" s="33"/>
      <c r="AB27" s="33"/>
      <c r="AC27" s="33"/>
      <c r="AD27" s="33"/>
      <c r="AE27" s="33"/>
      <c r="AF27" s="33"/>
      <c r="AG27" s="33"/>
      <c r="AH27" s="33"/>
      <c r="AI27" s="33"/>
      <c r="AJ27" s="33"/>
      <c r="AK27" s="33"/>
      <c r="AL27" s="33"/>
      <c r="AM27" s="33"/>
      <c r="AN27" s="33"/>
      <c r="AO27" s="33"/>
      <c r="AP27" s="33"/>
      <c r="AQ27" s="33"/>
    </row>
    <row r="28" spans="2:43" ht="16.2" hidden="1" x14ac:dyDescent="0.25">
      <c r="B28" s="74">
        <v>100</v>
      </c>
      <c r="C28" s="11">
        <f>F6*POWER(C8,D6)*POWER(B28*C9*C6,E6)*G4</f>
        <v>2.3505360940176132</v>
      </c>
      <c r="D28" s="12">
        <f>F6*POWER(D8,D6)*POWER(B28*D9*C6,E6)*G4</f>
        <v>1.4220673901289573</v>
      </c>
      <c r="E28" s="12">
        <f>F6*POWER(D8,D6)*POWER(B28*E9*C6,E6)*G4</f>
        <v>2.3505360940176132</v>
      </c>
      <c r="F28" s="12">
        <f>F6*POWER(D8,D6)*POWER(B28*F9*C6,E6)*G4</f>
        <v>3.8852026054676281</v>
      </c>
      <c r="G28" s="12">
        <f>F6*POWER(G8,D6)*POWER(B28*G9*C6,E6)*G4</f>
        <v>1.9291827753711601</v>
      </c>
      <c r="H28" s="12">
        <f>F6*POWER(G8,D6)*POWER(B28*H9*C6,E6)*G4</f>
        <v>3.1887474369662416</v>
      </c>
      <c r="I28" s="12">
        <f>F6*POWER(G8,D6)*POWER(B28*I9*C6,E6)*G4</f>
        <v>5.2706826675883542</v>
      </c>
      <c r="J28" s="12">
        <f>F6*POWER(J8,D6)*POWER(B28*J9*C6,E6)*G4</f>
        <v>2.3059693454262113</v>
      </c>
      <c r="K28" s="12">
        <f>F6*POWER(J8,D6)*POWER(B28*K9*C6,E6)*G4</f>
        <v>3.8115381983627041</v>
      </c>
      <c r="L28" s="13">
        <f>F6*POWER(J8,D6)*POWER(B28*L9*C6,E6)*G4</f>
        <v>6.3000939133875749</v>
      </c>
      <c r="M28" s="33"/>
      <c r="N28" s="72">
        <v>36</v>
      </c>
      <c r="O28" s="49">
        <f>0.048*POWER(O8,D6)*POWER(3.14*(N28*O9-O9*O9),E6)*R4</f>
        <v>1.7039973230237546</v>
      </c>
      <c r="P28" s="43">
        <f>0.048*POWER(P8,D6)*POWER(3.14*(N28*P9-P9*P9),E6)*R4</f>
        <v>1.7039973230237546</v>
      </c>
      <c r="Q28" s="43">
        <f>0.048*POWER(Q8,D6)*POWER(3.14*(N28*Q9-Q9*Q9),E6)*R4</f>
        <v>2.3116501423732738</v>
      </c>
      <c r="R28" s="46">
        <f>0.048*POWER(R8,D6)*POWER(3.14*(N28*R9-R9*R9),E6)*R4</f>
        <v>2.76313599401557</v>
      </c>
      <c r="S28" s="33"/>
      <c r="T28" s="33"/>
      <c r="U28" s="33"/>
      <c r="V28" s="33"/>
      <c r="W28" s="33"/>
      <c r="X28" s="33"/>
      <c r="Y28" s="33"/>
      <c r="Z28" s="33"/>
      <c r="AA28" s="33"/>
      <c r="AB28" s="33"/>
      <c r="AC28" s="33"/>
      <c r="AD28" s="33"/>
      <c r="AE28" s="33"/>
      <c r="AF28" s="33"/>
      <c r="AG28" s="33"/>
      <c r="AH28" s="33"/>
      <c r="AI28" s="33"/>
      <c r="AJ28" s="33"/>
      <c r="AK28" s="33"/>
      <c r="AL28" s="33"/>
      <c r="AM28" s="33"/>
      <c r="AN28" s="33"/>
      <c r="AO28" s="33"/>
      <c r="AP28" s="33"/>
      <c r="AQ28" s="33"/>
    </row>
    <row r="29" spans="2:43" ht="16.2" hidden="1" x14ac:dyDescent="0.25">
      <c r="B29" s="74">
        <v>200</v>
      </c>
      <c r="C29" s="11">
        <f>F6*POWER(C8,D6)*POWER(B29*C9*C6,E6)*G4</f>
        <v>3.8852026054676281</v>
      </c>
      <c r="D29" s="12">
        <f>F6*POWER(D8,D6)*POWER(B29*D9*C6,E6)*G4</f>
        <v>2.3505360940176132</v>
      </c>
      <c r="E29" s="12">
        <f>F6*POWER(D8,D6)*POWER(B29*E9*C6,E6)*G4</f>
        <v>3.8852026054676281</v>
      </c>
      <c r="F29" s="12">
        <f>F6*POWER(D8,D6)*POWER(B29*F9*C6,E6)*G4</f>
        <v>6.4218538587645888</v>
      </c>
      <c r="G29" s="12">
        <f>F6*POWER(G8,D6)*POWER(B29*G9*C6,E6)*G4</f>
        <v>3.1887474369662416</v>
      </c>
      <c r="H29" s="12">
        <f>F6*POWER(G8,D6)*POWER(B29*H9*C6,E6)*G4</f>
        <v>5.2706826675883542</v>
      </c>
      <c r="I29" s="12">
        <f>F6*POWER(G8,D6)*POWER(B29*I9*C6,E6)*G4</f>
        <v>8.7119147350365704</v>
      </c>
      <c r="J29" s="12">
        <f>F6*POWER(J8,D6)*POWER(B29*J9*C6,E6)*G4</f>
        <v>3.8115381983627041</v>
      </c>
      <c r="K29" s="12">
        <f>F6*POWER(J8,D6)*POWER(B29*K9*C6,E6)*G4</f>
        <v>6.3000939133875749</v>
      </c>
      <c r="L29" s="13">
        <f>F6*POWER(J8,D6)*POWER(B29*L9*C6,E6)*G4</f>
        <v>10.41342923824115</v>
      </c>
      <c r="M29" s="33"/>
      <c r="N29" s="72">
        <v>40</v>
      </c>
      <c r="O29" s="49">
        <f>0.048*POWER(O8,D6)*POWER(3.14*(N29*O9-O9*O9),E6)*R4</f>
        <v>1.8422894951037727</v>
      </c>
      <c r="P29" s="43">
        <f>0.048*POWER(P8,D6)*POWER(3.14*(N29*P9-P9*P9),E6)*R4</f>
        <v>1.8422894951037727</v>
      </c>
      <c r="Q29" s="43">
        <f>0.048*POWER(Q8,D6)*POWER(3.14*(N29*Q9-Q9*Q9),E6)*R4</f>
        <v>2.4992579014691643</v>
      </c>
      <c r="R29" s="46">
        <f>0.048*POWER(R8,D6)*POWER(3.14*(N29*R9-R9*R9),E6)*R4</f>
        <v>2.9873852185899481</v>
      </c>
      <c r="S29" s="33"/>
      <c r="T29" s="33"/>
      <c r="U29" s="33"/>
      <c r="V29" s="33"/>
      <c r="W29" s="33"/>
      <c r="X29" s="33"/>
      <c r="Y29" s="33"/>
      <c r="Z29" s="33"/>
      <c r="AA29" s="33"/>
      <c r="AB29" s="33"/>
      <c r="AC29" s="33"/>
      <c r="AD29" s="33"/>
      <c r="AE29" s="33"/>
      <c r="AF29" s="33"/>
      <c r="AG29" s="33"/>
      <c r="AH29" s="33"/>
      <c r="AI29" s="33"/>
      <c r="AJ29" s="33"/>
      <c r="AK29" s="33"/>
      <c r="AL29" s="33"/>
      <c r="AM29" s="33"/>
      <c r="AN29" s="33"/>
      <c r="AO29" s="33"/>
      <c r="AP29" s="33"/>
      <c r="AQ29" s="33"/>
    </row>
    <row r="30" spans="2:43" ht="16.8" hidden="1" thickBot="1" x14ac:dyDescent="0.3">
      <c r="B30" s="76">
        <v>250</v>
      </c>
      <c r="C30" s="14">
        <f>F6*POWER(C8,D6)*POWER(B30*C9*C6,E6)*G4</f>
        <v>4.5674460973875082</v>
      </c>
      <c r="D30" s="15">
        <f>F6*POWER(D8,D6)*POWER(B30*D9*C6,E6)*G4</f>
        <v>2.7632913903333045</v>
      </c>
      <c r="E30" s="15">
        <f>F6*POWER(D8,D6)*POWER(B30*E9*C6,E6)*G4</f>
        <v>4.5674460973875082</v>
      </c>
      <c r="F30" s="15">
        <f>F6*POWER(D8,D6)*POWER(B30*F9*C6,E6)*G4</f>
        <v>7.5495345606762401</v>
      </c>
      <c r="G30" s="15">
        <f>F6*POWER(G8,D6)*POWER(B30*G9*C6,E6)*G4</f>
        <v>3.7486930581250544</v>
      </c>
      <c r="H30" s="15">
        <f>F6*POWER(G8,D6)*POWER(B30*H9*C6,E6)*G4</f>
        <v>6.1962171410998739</v>
      </c>
      <c r="I30" s="15">
        <f>F6*POWER(G8,D6)*POWER(B30*I9*C6,E6)*G4</f>
        <v>10.241731255229146</v>
      </c>
      <c r="J30" s="15">
        <f>F6*POWER(J8,D6)*POWER(B30*J9*C6,E6)*G4</f>
        <v>4.4808461840974623</v>
      </c>
      <c r="K30" s="15">
        <f>F6*POWER(J8,D6)*POWER(B30*K9*C6,E6)*G4</f>
        <v>7.406393508894868</v>
      </c>
      <c r="L30" s="16">
        <f>F6*POWER(J8,D6)*POWER(B30*L9*C6,E6)*G4</f>
        <v>12.242032543602908</v>
      </c>
      <c r="M30" s="33"/>
      <c r="N30" s="82">
        <v>60</v>
      </c>
      <c r="O30" s="83">
        <f>0.048*POWER(O8,D6)*POWER(3.14*(N30*O9-O9*O9),E6)*R4</f>
        <v>2.4840407412166909</v>
      </c>
      <c r="P30" s="84">
        <f>0.048*POWER(P8,D6)*POWER(3.14*(N30*P9-P9*P9),E6)*R4</f>
        <v>2.4840407412166909</v>
      </c>
      <c r="Q30" s="84">
        <f>0.048*POWER(Q8,D6)*POWER(3.14*(N30*Q9-Q9*Q9),E6)*R4</f>
        <v>3.3698604190908852</v>
      </c>
      <c r="R30" s="85">
        <f>0.048*POWER(R8,D6)*POWER(3.14*(N30*R9-R9*R9),E6)*R4</f>
        <v>4.0280241582053646</v>
      </c>
      <c r="S30" s="33"/>
      <c r="T30" s="33"/>
      <c r="U30" s="33"/>
      <c r="V30" s="33"/>
      <c r="W30" s="33"/>
      <c r="X30" s="33"/>
      <c r="Y30" s="33"/>
      <c r="Z30" s="33"/>
      <c r="AA30" s="33"/>
      <c r="AB30" s="33"/>
      <c r="AC30" s="33"/>
      <c r="AD30" s="33"/>
      <c r="AE30" s="33"/>
      <c r="AF30" s="33"/>
      <c r="AG30" s="33"/>
      <c r="AH30" s="33"/>
      <c r="AI30" s="33"/>
      <c r="AJ30" s="33"/>
      <c r="AK30" s="33"/>
      <c r="AL30" s="33"/>
      <c r="AM30" s="33"/>
      <c r="AN30" s="33"/>
      <c r="AO30" s="33"/>
      <c r="AP30" s="33"/>
      <c r="AQ30" s="33"/>
    </row>
    <row r="31" spans="2:43" ht="162.6" customHeight="1" thickBot="1" x14ac:dyDescent="0.3">
      <c r="B31" s="86" t="s">
        <v>5</v>
      </c>
      <c r="C31" s="105" t="s">
        <v>29</v>
      </c>
      <c r="D31" s="105"/>
      <c r="E31" s="105"/>
      <c r="F31" s="105"/>
      <c r="G31" s="105"/>
      <c r="H31" s="106" t="s">
        <v>30</v>
      </c>
      <c r="I31" s="105"/>
      <c r="J31" s="105"/>
      <c r="K31" s="105"/>
      <c r="L31" s="107"/>
      <c r="M31" s="29"/>
      <c r="N31" s="86" t="s">
        <v>5</v>
      </c>
      <c r="O31" s="106" t="s">
        <v>31</v>
      </c>
      <c r="P31" s="105"/>
      <c r="Q31" s="105"/>
      <c r="R31" s="107"/>
      <c r="S31" s="29"/>
      <c r="T31" s="29"/>
      <c r="U31" s="29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29"/>
    </row>
    <row r="53" spans="45:46" x14ac:dyDescent="0.25">
      <c r="AS53" s="26">
        <v>10</v>
      </c>
      <c r="AT53" s="38">
        <f>F6*POWER(C8,D6)*POWER(AS53*C9*C6,E6)*G4</f>
        <v>0.44275851733091881</v>
      </c>
    </row>
    <row r="54" spans="45:46" x14ac:dyDescent="0.25">
      <c r="AS54" s="26">
        <v>15</v>
      </c>
      <c r="AT54" s="38">
        <f>F6*POWER(C8,D6)*POWER(AS54*C9*C6,E6)*G4</f>
        <v>0.59406379773718232</v>
      </c>
    </row>
    <row r="55" spans="45:46" x14ac:dyDescent="0.25">
      <c r="AS55" s="26">
        <v>20</v>
      </c>
      <c r="AT55" s="38">
        <f>F6*POWER(C8,D6)*POWER(AS55*C9*C6,E6)*G4</f>
        <v>0.73183583502724969</v>
      </c>
    </row>
    <row r="56" spans="45:46" x14ac:dyDescent="0.25">
      <c r="AS56" s="26">
        <v>25</v>
      </c>
      <c r="AT56" s="38">
        <f>F6*POWER(C8,D6)*POWER(AS56*C9*C6,E6)*G4</f>
        <v>0.8603465682637722</v>
      </c>
    </row>
    <row r="57" spans="45:46" x14ac:dyDescent="0.25">
      <c r="AS57" s="26">
        <v>30</v>
      </c>
      <c r="AT57" s="38">
        <f>F6*POWER(C8,D6)*POWER(AS57*C9*C6,E6)*G4</f>
        <v>0.98192842928758706</v>
      </c>
    </row>
    <row r="58" spans="45:46" x14ac:dyDescent="0.25">
      <c r="AS58" s="26">
        <v>35</v>
      </c>
      <c r="AT58" s="38">
        <f>F6*POWER(C8,D6)*POWER(AS58*C9*C6,E6)*G4</f>
        <v>1.0980351847708536</v>
      </c>
    </row>
    <row r="59" spans="45:46" x14ac:dyDescent="0.25">
      <c r="AS59" s="26">
        <v>40</v>
      </c>
      <c r="AT59" s="38">
        <f>F6*POWER(C8,D6)*POWER(AS59*C9*C6,E6)*G4</f>
        <v>1.2096519173898479</v>
      </c>
    </row>
    <row r="60" spans="45:46" x14ac:dyDescent="0.25">
      <c r="AS60" s="26">
        <v>45</v>
      </c>
      <c r="AT60" s="38">
        <f>F6*POWER(C8,D6)*POWER(AS60*C9*C6,E6)*G4</f>
        <v>1.3174859635115939</v>
      </c>
    </row>
    <row r="61" spans="45:46" x14ac:dyDescent="0.25">
      <c r="AS61" s="26">
        <v>50</v>
      </c>
      <c r="AT61" s="38">
        <f>F6*POWER(C8,D6)*POWER(AS61*C9*C6,E6)*G4</f>
        <v>1.4220673901289573</v>
      </c>
    </row>
    <row r="62" spans="45:46" x14ac:dyDescent="0.25">
      <c r="AS62" s="26">
        <v>55</v>
      </c>
      <c r="AT62" s="38">
        <f>F6*POWER(C8,D6)*POWER(AS62*C9*C6,E6)*G4</f>
        <v>1.5238066843900586</v>
      </c>
    </row>
    <row r="63" spans="45:46" x14ac:dyDescent="0.25">
      <c r="AS63" s="26">
        <v>60</v>
      </c>
      <c r="AT63" s="38">
        <f>F6*POWER(C8,D6)*POWER(AS63*C9*C6,E6)*G4</f>
        <v>1.623030125578784</v>
      </c>
    </row>
    <row r="64" spans="45:46" x14ac:dyDescent="0.25">
      <c r="AS64" s="26">
        <v>65</v>
      </c>
      <c r="AT64" s="38">
        <f>F6*POWER(C8,D6)*POWER(AS64*C9*C6,E6)*G4</f>
        <v>1.7200026182908739</v>
      </c>
    </row>
    <row r="65" spans="45:46" x14ac:dyDescent="0.25">
      <c r="AS65" s="26">
        <v>70</v>
      </c>
      <c r="AT65" s="38">
        <f>F6*POWER(C8,D6)*POWER(AS65*C9*C6,E6)*G4</f>
        <v>1.8149430555967809</v>
      </c>
    </row>
    <row r="66" spans="45:46" x14ac:dyDescent="0.25">
      <c r="AS66" s="26">
        <v>75</v>
      </c>
      <c r="AT66" s="38">
        <f>F6*POWER(C8,D6)*POWER(AS66*C9*C6,E6)*G4</f>
        <v>1.9080350153643841</v>
      </c>
    </row>
    <row r="67" spans="45:46" x14ac:dyDescent="0.25">
      <c r="AS67" s="26">
        <v>80</v>
      </c>
      <c r="AT67" s="38">
        <f>F6*POWER(C8,D6)*POWER(AS67*C9*C6,E6)*G4</f>
        <v>1.9994344239653836</v>
      </c>
    </row>
    <row r="68" spans="45:46" x14ac:dyDescent="0.25">
      <c r="AS68" s="26">
        <v>85</v>
      </c>
      <c r="AT68" s="38">
        <f>F6*POWER(C8,D6)*POWER(AS68*C9*C6,E6)*G4</f>
        <v>2.0892751828599407</v>
      </c>
    </row>
    <row r="69" spans="45:46" x14ac:dyDescent="0.25">
      <c r="AS69" s="26">
        <v>90</v>
      </c>
      <c r="AT69" s="38">
        <f>F6*POWER(C8,D6)*POWER(AS69*C9*C6,E6)*G4</f>
        <v>2.1776733874157284</v>
      </c>
    </row>
    <row r="70" spans="45:46" x14ac:dyDescent="0.25">
      <c r="AS70" s="26">
        <v>95</v>
      </c>
      <c r="AT70" s="38">
        <f>F6*POWER(C8,D6)*POWER(AS70*C9*C6,E6)*G4</f>
        <v>2.2647305487235974</v>
      </c>
    </row>
    <row r="71" spans="45:46" x14ac:dyDescent="0.25">
      <c r="AS71" s="26">
        <v>100</v>
      </c>
      <c r="AT71" s="38">
        <f>F6*POWER(C8,D6)*POWER(AS71*C9*C6,E6)*G4</f>
        <v>2.3505360940176132</v>
      </c>
    </row>
    <row r="72" spans="45:46" x14ac:dyDescent="0.25">
      <c r="AS72" s="26">
        <v>105</v>
      </c>
      <c r="AT72" s="38">
        <f>F6*POWER(C8,D6)*POWER(AS72*C9*C6,E6)*G4</f>
        <v>2.4351693351586197</v>
      </c>
    </row>
    <row r="73" spans="45:46" x14ac:dyDescent="0.25">
      <c r="AS73" s="26">
        <v>110</v>
      </c>
      <c r="AT73" s="38">
        <f>F6*POWER(C8,D6)*POWER(AS73*C9*C6,E6)*G4</f>
        <v>2.5187010382393562</v>
      </c>
    </row>
    <row r="74" spans="45:46" x14ac:dyDescent="0.25">
      <c r="AS74" s="26">
        <v>115</v>
      </c>
      <c r="AT74" s="38">
        <f>F6*POWER(C8,D6)*POWER(AS74*C9*C6,E6)*G4</f>
        <v>2.601194689558072</v>
      </c>
    </row>
    <row r="75" spans="45:46" x14ac:dyDescent="0.25">
      <c r="AS75" s="26">
        <v>120</v>
      </c>
      <c r="AT75" s="38">
        <f>F6*POWER(C8,D6)*POWER(AS75*C9*C6,E6)*G4</f>
        <v>2.6827075273169116</v>
      </c>
    </row>
    <row r="76" spans="45:46" x14ac:dyDescent="0.25">
      <c r="AS76" s="26">
        <v>125</v>
      </c>
      <c r="AT76" s="38">
        <f>F6*POWER(C8,D6)*POWER(AS76*C9*C6,E6)*G4</f>
        <v>2.7632913903333045</v>
      </c>
    </row>
    <row r="77" spans="45:46" x14ac:dyDescent="0.25">
      <c r="AS77" s="26">
        <v>130</v>
      </c>
      <c r="AT77" s="38">
        <f>F6*POWER(C8,D6)*POWER(AS77*C9*C6,E6)*G4</f>
        <v>2.8429934222251405</v>
      </c>
    </row>
    <row r="78" spans="45:46" x14ac:dyDescent="0.25">
      <c r="AS78" s="26">
        <v>135</v>
      </c>
      <c r="AT78" s="38">
        <f>F6*POWER(C8,D6)*POWER(AS78*C9*C6,E6)*G4</f>
        <v>2.9218566602807647</v>
      </c>
    </row>
    <row r="79" spans="45:46" x14ac:dyDescent="0.25">
      <c r="AS79" s="26">
        <v>140</v>
      </c>
      <c r="AT79" s="38">
        <f>F6*POWER(C8,D6)*POWER(AS79*C9*C6,E6)*G4</f>
        <v>2.9999205314594741</v>
      </c>
    </row>
    <row r="80" spans="45:46" x14ac:dyDescent="0.25">
      <c r="AS80" s="26">
        <v>145</v>
      </c>
      <c r="AT80" s="38">
        <f>F6*POWER(C8,D6)*POWER(AS80*C9*C6,E6)*G4</f>
        <v>3.0772212729549207</v>
      </c>
    </row>
    <row r="81" spans="45:46" x14ac:dyDescent="0.25">
      <c r="AS81" s="26">
        <v>150</v>
      </c>
      <c r="AT81" s="38">
        <f>F6*POWER(C8,D6)*POWER(AS81*C9*C6,E6)*G4</f>
        <v>3.1537922909945424</v>
      </c>
    </row>
    <row r="82" spans="45:46" x14ac:dyDescent="0.25">
      <c r="AS82" s="26">
        <v>155</v>
      </c>
      <c r="AT82" s="38">
        <f>F6*POWER(C8,D6)*POWER(AS82*C9*C6,E6)*G4</f>
        <v>3.2296644686974116</v>
      </c>
    </row>
    <row r="83" spans="45:46" x14ac:dyDescent="0.25">
      <c r="AS83" s="26">
        <v>160</v>
      </c>
      <c r="AT83" s="38">
        <f>F6*POWER(C8,D6)*POWER(AS83*C9*C6,E6)*G4</f>
        <v>3.3048664316293497</v>
      </c>
    </row>
    <row r="84" spans="45:46" x14ac:dyDescent="0.25">
      <c r="AS84" s="26">
        <v>165</v>
      </c>
      <c r="AT84" s="38">
        <f>F6*POWER(C8,D6)*POWER(AS84*C9*C6,E6)*G4</f>
        <v>3.3794247780054358</v>
      </c>
    </row>
    <row r="85" spans="45:46" x14ac:dyDescent="0.25">
      <c r="AS85" s="26">
        <v>170</v>
      </c>
      <c r="AT85" s="38">
        <f>F6*POWER(C8,D6)*POWER(AS85*C9*C6,E6)*G4</f>
        <v>3.4533642791725949</v>
      </c>
    </row>
    <row r="86" spans="45:46" x14ac:dyDescent="0.25">
      <c r="AS86" s="26">
        <v>175</v>
      </c>
      <c r="AT86" s="38">
        <f>F6*POWER(C8,D6)*POWER(AS86*C9*C6,E6)*G4</f>
        <v>3.5267080549684855</v>
      </c>
    </row>
    <row r="87" spans="45:46" x14ac:dyDescent="0.25">
      <c r="AS87" s="26">
        <v>180</v>
      </c>
      <c r="AT87" s="38">
        <f>F6*POWER(C8,D6)*POWER(AS87*C9*C6,E6)*G4</f>
        <v>3.5994777277313768</v>
      </c>
    </row>
    <row r="88" spans="45:46" x14ac:dyDescent="0.25">
      <c r="AS88" s="26">
        <v>185</v>
      </c>
      <c r="AT88" s="38">
        <f>F6*POWER(C8,D6)*POWER(AS88*C9*C6,E6)*G4</f>
        <v>3.6716935580796819</v>
      </c>
    </row>
    <row r="89" spans="45:46" x14ac:dyDescent="0.25">
      <c r="AS89" s="26">
        <v>190</v>
      </c>
      <c r="AT89" s="38">
        <f>F6*POWER(C8,D6)*POWER(AS89*C9*C6,E6)*G4</f>
        <v>3.7433745650523562</v>
      </c>
    </row>
    <row r="90" spans="45:46" x14ac:dyDescent="0.25">
      <c r="AS90" s="26">
        <v>195</v>
      </c>
      <c r="AT90" s="38">
        <f>F6*POWER(C8,D6)*POWER(AS90*C9*C6,E6)*G4</f>
        <v>3.8145386327748287</v>
      </c>
    </row>
    <row r="91" spans="45:46" x14ac:dyDescent="0.25">
      <c r="AS91" s="26">
        <v>200</v>
      </c>
      <c r="AT91" s="38">
        <f>F6*POWER(C8,D6)*POWER(AS91*C9*C6,E6)*G4</f>
        <v>3.8852026054676281</v>
      </c>
    </row>
    <row r="92" spans="45:46" x14ac:dyDescent="0.25">
      <c r="AS92" s="26">
        <v>205</v>
      </c>
      <c r="AT92" s="38">
        <f>F6*POWER(C8,D6)*POWER(AS92*C9*C6,E6)*G4</f>
        <v>3.9553823723307029</v>
      </c>
    </row>
    <row r="93" spans="45:46" x14ac:dyDescent="0.25">
      <c r="AS93" s="26">
        <v>210</v>
      </c>
      <c r="AT93" s="38">
        <f>F6*POWER(C8,D6)*POWER(AS93*C9*C6,E6)*G4</f>
        <v>4.0250929436024423</v>
      </c>
    </row>
    <row r="94" spans="45:46" x14ac:dyDescent="0.25">
      <c r="AS94" s="26">
        <v>215</v>
      </c>
      <c r="AT94" s="38">
        <f>F6*POWER(C8,D6)*POWER(AS94*C9*C6,E6)*G4</f>
        <v>4.0943485188987152</v>
      </c>
    </row>
    <row r="95" spans="45:46" x14ac:dyDescent="0.25">
      <c r="AS95" s="26">
        <v>220</v>
      </c>
      <c r="AT95" s="38">
        <f>F6*POWER(C8,D6)*POWER(AS95*C9*C6,E6)*G4</f>
        <v>4.1631625487765183</v>
      </c>
    </row>
    <row r="96" spans="45:46" x14ac:dyDescent="0.25">
      <c r="AS96" s="26">
        <v>225</v>
      </c>
      <c r="AT96" s="38">
        <f>F6*POWER(C8,D6)*POWER(AS96*C9*C6,E6)*G4</f>
        <v>4.2315477903323231</v>
      </c>
    </row>
    <row r="97" spans="45:46" x14ac:dyDescent="0.25">
      <c r="AS97" s="26">
        <v>230</v>
      </c>
      <c r="AT97" s="38">
        <f>F6*POWER(C8,D6)*POWER(AS97*C9*C6,E6)*G4</f>
        <v>4.299516357532629</v>
      </c>
    </row>
    <row r="98" spans="45:46" x14ac:dyDescent="0.25">
      <c r="AS98" s="26">
        <v>235</v>
      </c>
      <c r="AT98" s="38">
        <f>F6*POWER(C8,D6)*POWER(AS98*C9*C6,E6)*G4</f>
        <v>4.3670797668792209</v>
      </c>
    </row>
    <row r="99" spans="45:46" x14ac:dyDescent="0.25">
      <c r="AS99" s="26">
        <v>240</v>
      </c>
      <c r="AT99" s="38">
        <f>F6*POWER(C8,D6)*POWER(AS99*C9*C6,E6)*G4</f>
        <v>4.43424897893152</v>
      </c>
    </row>
    <row r="100" spans="45:46" x14ac:dyDescent="0.25">
      <c r="AS100" s="26">
        <v>245</v>
      </c>
      <c r="AT100" s="38">
        <f>F6*POWER(C8,D6)*POWER(AS100*C9*C6,E6)*G4</f>
        <v>4.5010344361400776</v>
      </c>
    </row>
    <row r="101" spans="45:46" x14ac:dyDescent="0.25">
      <c r="AS101" s="26">
        <v>250</v>
      </c>
      <c r="AT101" s="38">
        <f>F6*POWER(C8,D6)*POWER(AS101*C9*C6,E6)*G4</f>
        <v>4.5674460973875082</v>
      </c>
    </row>
  </sheetData>
  <sheetProtection password="D2A1" sheet="1" objects="1" scenarios="1"/>
  <protectedRanges>
    <protectedRange password="9AA1" sqref="AT68 AT70 B31:C33 AS57:AS101 AT57:AT66 AS53:AT56 B8:AQ30 D31:AQ47" name="区域1"/>
  </protectedRanges>
  <mergeCells count="14">
    <mergeCell ref="C31:G31"/>
    <mergeCell ref="H31:L31"/>
    <mergeCell ref="O31:R31"/>
    <mergeCell ref="D8:F8"/>
    <mergeCell ref="G8:I8"/>
    <mergeCell ref="J8:L8"/>
    <mergeCell ref="C10:L10"/>
    <mergeCell ref="H4:L4"/>
    <mergeCell ref="H3:L3"/>
    <mergeCell ref="B2:L2"/>
    <mergeCell ref="O10:R10"/>
    <mergeCell ref="N2:R2"/>
    <mergeCell ref="O7:R7"/>
    <mergeCell ref="C7:L7"/>
  </mergeCells>
  <phoneticPr fontId="1" type="noConversion"/>
  <dataValidations disablePrompts="1" count="1">
    <dataValidation type="list" allowBlank="1" showInputMessage="1" showErrorMessage="1" sqref="C4">
      <formula1>"表层走线,内层走线"</formula1>
    </dataValidation>
  </dataValidations>
  <pageMargins left="0.7" right="0.7" top="0.75" bottom="0.75" header="0.3" footer="0.3"/>
  <pageSetup paperSize="9"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PCB走线及过孔载流能力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jacky jia</dc:creator>
  <cp:lastModifiedBy>jacky jia</cp:lastModifiedBy>
  <dcterms:created xsi:type="dcterms:W3CDTF">2019-03-18T14:37:32Z</dcterms:created>
  <dcterms:modified xsi:type="dcterms:W3CDTF">2019-03-25T01:01:46Z</dcterms:modified>
</cp:coreProperties>
</file>